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안내" sheetId="1" r:id="rId1"/>
    <sheet name="간편계산" sheetId="2" r:id="rId2"/>
    <sheet name="직원별계산" sheetId="3" r:id="rId3"/>
    <sheet name="빠른계산표" sheetId="4" r:id="rId4"/>
    <sheet name="AI문구도우미" sheetId="5" r:id="rId5"/>
  </sheets>
  <calcPr calcId="124519" fullCalcOnLoad="1"/>
</workbook>
</file>

<file path=xl/sharedStrings.xml><?xml version="1.0" encoding="utf-8"?>
<sst xmlns="http://schemas.openxmlformats.org/spreadsheetml/2006/main" count="167" uniqueCount="61">
  <si>
    <t>소상공인 AI 주휴수당 계산기 v1</t>
  </si>
  <si>
    <t>사용 목적</t>
  </si>
  <si>
    <t>시급제 직원의 주휴수당 예상액과 계산식을 빠르게 확인하는 참고용 엑셀입니다. 법률 판단을 확정하는 도구가 아니라 급여 검토 보조 도구입니다.</t>
  </si>
  <si>
    <t>핵심 조건</t>
  </si>
  <si>
    <t>1주 소정근로시간이 15시간 이상인지 확인합니다.</t>
  </si>
  <si>
    <t>정해진 근로일에 개근했는지 확인합니다.</t>
  </si>
  <si>
    <t>근로관계가 계속되는 상태인지 확인합니다.</t>
  </si>
  <si>
    <t>근로계약서상 소정근로시간과 실제 근무기록을 함께 봅니다.</t>
  </si>
  <si>
    <t>기본 계산식</t>
  </si>
  <si>
    <t>주휴 인정시간 = 주간 소정근로시간 ÷ 40 × 8
예상 주휴수당 = 주휴 인정시간 × 시급
단, 이 파일은 주휴 인정시간을 최대 8시간으로 제한해 계산합니다.</t>
  </si>
  <si>
    <t>AI 활용 포인트</t>
  </si>
  <si>
    <t>계산 결과를 직원 안내문, 급여 메모, 사장님 확인 문구로 바꿔 쓰는 데 AI를 활용할 수 있습니다. 금액·계좌·세금·보험 등은 최종 확인이 필요합니다.</t>
  </si>
  <si>
    <t>주의 문구</t>
  </si>
  <si>
    <t>본 계산기는 일반적인 주휴수당 산정을 돕기 위한 참고용입니다. 사업장 상황, 근로계약서, 실제 근무기록, 결근 여부 등에 따라 실제 지급 여부와 금액은 달라질 수 있습니다. 분쟁 또는 법적 판단이 필요한 경우 노무 전문가 또는 고용노동부 상담을 통해 확인하세요.</t>
  </si>
  <si>
    <t>간편 주휴수당 계산</t>
  </si>
  <si>
    <t>시급</t>
  </si>
  <si>
    <t>원</t>
  </si>
  <si>
    <t>주간 소정근로시간</t>
  </si>
  <si>
    <t>시간</t>
  </si>
  <si>
    <t>주 근무일수</t>
  </si>
  <si>
    <t>일</t>
  </si>
  <si>
    <t>개근 여부</t>
  </si>
  <si>
    <t>개근</t>
  </si>
  <si>
    <t>개근/결근 있음</t>
  </si>
  <si>
    <t>다음 주 근로 예정</t>
  </si>
  <si>
    <t>예</t>
  </si>
  <si>
    <t>예/아니오</t>
  </si>
  <si>
    <t>판정</t>
  </si>
  <si>
    <t>주휴 인정시간</t>
  </si>
  <si>
    <t>주간 소정근로시간 ÷ 40 × 8, 최대 8시간</t>
  </si>
  <si>
    <t>예상 주휴수당</t>
  </si>
  <si>
    <t>조건 미충족 입력 시 0원으로 표시</t>
  </si>
  <si>
    <t>기본급(주간)</t>
  </si>
  <si>
    <t>주간 합계 예상</t>
  </si>
  <si>
    <t>직원 안내문 초안</t>
  </si>
  <si>
    <t>주의</t>
  </si>
  <si>
    <t>이 계산 결과는 참고용입니다. 최종 급여 반영 전 근로계약서상 소정근로시간, 결근 여부, 실제 근무기록을 반드시 확인하세요.</t>
  </si>
  <si>
    <t>직원별 주휴수당 계산표</t>
  </si>
  <si>
    <t>이름</t>
  </si>
  <si>
    <t>근무일수</t>
  </si>
  <si>
    <t>다음 주 근로</t>
  </si>
  <si>
    <t>주간 기본급</t>
  </si>
  <si>
    <t>주간 합계</t>
  </si>
  <si>
    <t>검토 메모</t>
  </si>
  <si>
    <t>예시직원</t>
  </si>
  <si>
    <t>합계</t>
  </si>
  <si>
    <t>빠른 주휴수당 계산표</t>
  </si>
  <si>
    <t>주간 시간</t>
  </si>
  <si>
    <t>시급 10,030원</t>
  </si>
  <si>
    <t>시급 10,320원</t>
  </si>
  <si>
    <t>시급 10,500원</t>
  </si>
  <si>
    <t>시급 11,000원</t>
  </si>
  <si>
    <t>사용법</t>
  </si>
  <si>
    <t>주간 소정근로시간 행을 찾고, 적용 시급에 가까운 열을 확인하세요. 표는 개근·근로관계 지속을 전제로 한 참고 금액입니다.</t>
  </si>
  <si>
    <t>AI 문구 도우미</t>
  </si>
  <si>
    <t>직원 안내문 프롬프트</t>
  </si>
  <si>
    <t>아래 주휴수당 계산 결과를 직원에게 설명할 안내문으로 바꿔줘. 단정적인 법률 판단은 피하고, 계산식과 확인 필요사항을 부드럽게 설명해줘.</t>
  </si>
  <si>
    <t>사장님 확인 메모 프롬프트</t>
  </si>
  <si>
    <t>아래 직원별 주휴수당 계산 결과를 급여 반영 전 확인 메모로 정리해줘. 주 15시간 이상 여부, 개근 여부, 근로관계 지속 여부를 항목별로 나눠줘.</t>
  </si>
  <si>
    <t>주의사항 생성 프롬프트</t>
  </si>
  <si>
    <t>주휴수당 계산 결과 아래에 붙일 주의사항을 작성해줘. 법률 판단 확정 표현은 피하고, 근로계약서와 실제 근무기록 확인이 필요하다는 내용을 포함해줘.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</si>
</sst>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"/>
    <numFmt numFmtId="166" formatCode="0.00"/>
  </numFmts>
  <fonts count="6">
    <font>
      <sz val="11"/>
      <color theme="1"/>
      <name val="Calibri"/>
      <family val="2"/>
      <scheme val="minor"/>
    </font>
    <font>
      <b/>
      <sz val="18"/>
      <color rgb="FF1F4E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666666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wrapText="1"/>
    </xf>
    <xf numFmtId="0" fontId="0" fillId="0" borderId="1" xfId="0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0" fontId="0" fillId="4" borderId="1" xfId="0" applyFill="1" applyBorder="1"/>
    <xf numFmtId="164" fontId="0" fillId="5" borderId="1" xfId="0" applyNumberFormat="1" applyFill="1" applyBorder="1"/>
    <xf numFmtId="166" fontId="0" fillId="5" borderId="1" xfId="0" applyNumberFormat="1" applyFill="1" applyBorder="1"/>
    <xf numFmtId="0" fontId="0" fillId="0" borderId="1" xfId="0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19"/>
  <sheetViews>
    <sheetView tabSelected="1" workbookViewId="0"/>
  </sheetViews>
  <sheetFormatPr defaultRowHeight="15"/>
  <cols>
    <col min="1" max="1" width="3.7109375" customWidth="1"/>
    <col min="2" max="2" width="24.7109375" customWidth="1"/>
    <col min="3" max="3" width="88.7109375" customWidth="1"/>
  </cols>
  <sheetData>
    <row r="2" spans="2:3">
      <c r="B2" s="1" t="s">
        <v>0</v>
      </c>
    </row>
    <row r="4" spans="2:3">
      <c r="B4" s="2" t="s">
        <v>1</v>
      </c>
      <c r="C4" s="3" t="s">
        <v>2</v>
      </c>
    </row>
    <row r="6" spans="2:3">
      <c r="B6" s="2" t="s">
        <v>3</v>
      </c>
    </row>
    <row r="7" spans="2:3">
      <c r="C7" s="3" t="s">
        <v>4</v>
      </c>
    </row>
    <row r="8" spans="2:3">
      <c r="C8" s="3" t="s">
        <v>5</v>
      </c>
    </row>
    <row r="9" spans="2:3">
      <c r="C9" s="3" t="s">
        <v>6</v>
      </c>
    </row>
    <row r="10" spans="2:3">
      <c r="C10" s="3" t="s">
        <v>7</v>
      </c>
    </row>
    <row r="12" spans="2:3">
      <c r="B12" s="2" t="s">
        <v>8</v>
      </c>
      <c r="C12" s="3" t="s">
        <v>9</v>
      </c>
    </row>
    <row r="16" spans="2:3">
      <c r="B16" s="2" t="s">
        <v>10</v>
      </c>
      <c r="C16" s="3" t="s">
        <v>11</v>
      </c>
    </row>
    <row r="19" spans="2:3">
      <c r="B19" s="2" t="s">
        <v>12</v>
      </c>
      <c r="C19" s="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workbookViewId="0"/>
  </sheetViews>
  <sheetFormatPr defaultRowHeight="15"/>
  <cols>
    <col min="1" max="1" width="3.7109375" customWidth="1"/>
    <col min="2" max="2" width="28.7109375" customWidth="1"/>
    <col min="3" max="3" width="26.7109375" customWidth="1"/>
    <col min="4" max="4" width="64.7109375" customWidth="1"/>
  </cols>
  <sheetData>
    <row r="2" spans="2:4">
      <c r="B2" s="1" t="s">
        <v>14</v>
      </c>
    </row>
    <row r="5" spans="2:4">
      <c r="B5" s="5" t="s">
        <v>15</v>
      </c>
      <c r="C5" s="6">
        <v>10500</v>
      </c>
      <c r="D5" s="3" t="s">
        <v>16</v>
      </c>
    </row>
    <row r="6" spans="2:4">
      <c r="B6" s="5" t="s">
        <v>17</v>
      </c>
      <c r="C6" s="7">
        <v>20</v>
      </c>
      <c r="D6" s="3" t="s">
        <v>18</v>
      </c>
    </row>
    <row r="7" spans="2:4">
      <c r="B7" s="5" t="s">
        <v>19</v>
      </c>
      <c r="C7" s="6">
        <v>4</v>
      </c>
      <c r="D7" s="3" t="s">
        <v>20</v>
      </c>
    </row>
    <row r="8" spans="2:4">
      <c r="B8" s="5" t="s">
        <v>21</v>
      </c>
      <c r="C8" s="8" t="s">
        <v>22</v>
      </c>
      <c r="D8" s="3" t="s">
        <v>23</v>
      </c>
    </row>
    <row r="9" spans="2:4">
      <c r="B9" s="5" t="s">
        <v>24</v>
      </c>
      <c r="C9" s="8" t="s">
        <v>25</v>
      </c>
      <c r="D9" s="3" t="s">
        <v>26</v>
      </c>
    </row>
    <row r="11" spans="2:4">
      <c r="B11" s="2" t="s">
        <v>27</v>
      </c>
      <c r="C11" s="9">
        <f>IF(AND(C5&gt;=15,C7="개근",C8="예"),"지급 검토 대상 가능성 높음","조건 확인 필요")</f>
        <v>0</v>
      </c>
    </row>
    <row r="12" spans="2:4">
      <c r="B12" s="2" t="s">
        <v>28</v>
      </c>
      <c r="C12" s="10">
        <f>IF(C5&gt;=15,MIN(C5/40*8,8),0)</f>
        <v>0</v>
      </c>
      <c r="D12" s="3" t="s">
        <v>29</v>
      </c>
    </row>
    <row r="13" spans="2:4">
      <c r="B13" s="2" t="s">
        <v>30</v>
      </c>
      <c r="C13" s="9">
        <f>IF(AND(C5&gt;=15,C7="개근",C8="예"),ROUND(C12*C4,0),0)</f>
        <v>0</v>
      </c>
      <c r="D13" s="3" t="s">
        <v>31</v>
      </c>
    </row>
    <row r="14" spans="2:4">
      <c r="B14" s="2" t="s">
        <v>32</v>
      </c>
      <c r="C14" s="9">
        <f>ROUND(C4*C5,0)</f>
        <v>0</v>
      </c>
    </row>
    <row r="15" spans="2:4">
      <c r="B15" s="2" t="s">
        <v>33</v>
      </c>
      <c r="C15" s="9">
        <f>C13+C14</f>
        <v>0</v>
      </c>
    </row>
    <row r="17" spans="2:3" ht="72" customHeight="1">
      <c r="B17" s="2" t="s">
        <v>34</v>
      </c>
      <c r="C17" s="11">
        <f>IF(C11="지급 검토 대상 가능성 높음","이번 주 입력 기준으로 주휴수당 검토 대상에 해당할 가능성이 높습니다. 예상 주휴 인정시간은 "&amp;TEXT(C12,"0.##")&amp;"시간이며, 예상 주휴수당은 "&amp;TEXT(C13,"#,##0")&amp;"원입니다. 최종 반영 전 근로계약서와 실제 근무기록을 확인하세요.","입력 기준상 주휴수당 조건을 다시 확인해야 합니다. 주 15시간 이상, 개근 여부, 다음 주 근로 예정 여부를 확인하세요.")</f>
        <v>0</v>
      </c>
    </row>
    <row r="20" spans="2:3">
      <c r="B20" s="2" t="s">
        <v>35</v>
      </c>
      <c r="C20" s="4" t="s">
        <v>36</v>
      </c>
    </row>
  </sheetData>
  <dataValidations count="2">
    <dataValidation type="list" allowBlank="1" showInputMessage="1" showErrorMessage="1" sqref="C7">
      <formula1>"개근,결근 있음"</formula1>
    </dataValidation>
    <dataValidation type="list" allowBlank="1" showInputMessage="1" showErrorMessage="1" sqref="C8">
      <formula1>"예,아니오"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L56"/>
  <sheetViews>
    <sheetView workbookViewId="0"/>
  </sheetViews>
  <sheetFormatPr defaultRowHeight="15"/>
  <cols>
    <col min="1" max="1" width="4.7109375" customWidth="1"/>
    <col min="2" max="2" width="14.7109375" customWidth="1"/>
    <col min="3" max="3" width="12.7109375" customWidth="1"/>
    <col min="4" max="4" width="14.7109375" customWidth="1"/>
    <col min="5" max="5" width="11.7109375" customWidth="1"/>
    <col min="6" max="7" width="12.7109375" customWidth="1"/>
    <col min="8" max="11" width="14.7109375" customWidth="1"/>
    <col min="12" max="12" width="44.7109375" customWidth="1"/>
  </cols>
  <sheetData>
    <row r="2" spans="2:12">
      <c r="B2" s="1" t="s">
        <v>37</v>
      </c>
    </row>
    <row r="4" spans="2:12">
      <c r="B4" s="12" t="s">
        <v>38</v>
      </c>
      <c r="C4" s="12" t="s">
        <v>15</v>
      </c>
      <c r="D4" s="12" t="s">
        <v>17</v>
      </c>
      <c r="E4" s="12" t="s">
        <v>39</v>
      </c>
      <c r="F4" s="12" t="s">
        <v>21</v>
      </c>
      <c r="G4" s="12" t="s">
        <v>40</v>
      </c>
      <c r="H4" s="12" t="s">
        <v>28</v>
      </c>
      <c r="I4" s="12" t="s">
        <v>30</v>
      </c>
      <c r="J4" s="12" t="s">
        <v>41</v>
      </c>
      <c r="K4" s="12" t="s">
        <v>42</v>
      </c>
      <c r="L4" s="12" t="s">
        <v>43</v>
      </c>
    </row>
    <row r="5" spans="2:12">
      <c r="B5" s="5" t="s">
        <v>44</v>
      </c>
      <c r="C5" s="6">
        <v>10500</v>
      </c>
      <c r="D5" s="7">
        <v>20</v>
      </c>
      <c r="E5" s="7">
        <v>4</v>
      </c>
      <c r="F5" s="8" t="s">
        <v>22</v>
      </c>
      <c r="G5" s="8" t="s">
        <v>25</v>
      </c>
      <c r="H5" s="10">
        <f>IF(D5&gt;=15,MIN(D5/40*8,8),0)</f>
        <v>0</v>
      </c>
      <c r="I5" s="9">
        <f>IF(AND(D5&gt;=15,F5="개근",G5="예"),ROUND(H5*C5,0),0)</f>
        <v>0</v>
      </c>
      <c r="J5" s="13">
        <f>ROUND(C5*D5,0)</f>
        <v>0</v>
      </c>
      <c r="K5" s="13">
        <f>I5+J5</f>
        <v>0</v>
      </c>
      <c r="L5" s="11">
        <f>IF(B5="","",IF(AND(D5&gt;=15,F5="개근",G5="예"),"지급 검토 대상 가능성 높음","조건 확인 필요"))</f>
        <v>0</v>
      </c>
    </row>
    <row r="6" spans="2:12">
      <c r="B6" s="5"/>
      <c r="C6" s="6"/>
      <c r="D6" s="7"/>
      <c r="E6" s="7"/>
      <c r="F6" s="8" t="s">
        <v>22</v>
      </c>
      <c r="G6" s="8" t="s">
        <v>25</v>
      </c>
      <c r="H6" s="10">
        <f>IF(D6&gt;=15,MIN(D6/40*8,8),0)</f>
        <v>0</v>
      </c>
      <c r="I6" s="9">
        <f>IF(AND(D6&gt;=15,F6="개근",G6="예"),ROUND(H6*C6,0),0)</f>
        <v>0</v>
      </c>
      <c r="J6" s="13">
        <f>ROUND(C6*D6,0)</f>
        <v>0</v>
      </c>
      <c r="K6" s="13">
        <f>I6+J6</f>
        <v>0</v>
      </c>
      <c r="L6" s="11">
        <f>IF(B6="","",IF(AND(D6&gt;=15,F6="개근",G6="예"),"지급 검토 대상 가능성 높음","조건 확인 필요"))</f>
        <v>0</v>
      </c>
    </row>
    <row r="7" spans="2:12">
      <c r="B7" s="5"/>
      <c r="C7" s="6"/>
      <c r="D7" s="7"/>
      <c r="E7" s="7"/>
      <c r="F7" s="8" t="s">
        <v>22</v>
      </c>
      <c r="G7" s="8" t="s">
        <v>25</v>
      </c>
      <c r="H7" s="10">
        <f>IF(D7&gt;=15,MIN(D7/40*8,8),0)</f>
        <v>0</v>
      </c>
      <c r="I7" s="9">
        <f>IF(AND(D7&gt;=15,F7="개근",G7="예"),ROUND(H7*C7,0),0)</f>
        <v>0</v>
      </c>
      <c r="J7" s="13">
        <f>ROUND(C7*D7,0)</f>
        <v>0</v>
      </c>
      <c r="K7" s="13">
        <f>I7+J7</f>
        <v>0</v>
      </c>
      <c r="L7" s="11">
        <f>IF(B7="","",IF(AND(D7&gt;=15,F7="개근",G7="예"),"지급 검토 대상 가능성 높음","조건 확인 필요"))</f>
        <v>0</v>
      </c>
    </row>
    <row r="8" spans="2:12">
      <c r="B8" s="5"/>
      <c r="C8" s="6"/>
      <c r="D8" s="7"/>
      <c r="E8" s="7"/>
      <c r="F8" s="8" t="s">
        <v>22</v>
      </c>
      <c r="G8" s="8" t="s">
        <v>25</v>
      </c>
      <c r="H8" s="10">
        <f>IF(D8&gt;=15,MIN(D8/40*8,8),0)</f>
        <v>0</v>
      </c>
      <c r="I8" s="9">
        <f>IF(AND(D8&gt;=15,F8="개근",G8="예"),ROUND(H8*C8,0),0)</f>
        <v>0</v>
      </c>
      <c r="J8" s="13">
        <f>ROUND(C8*D8,0)</f>
        <v>0</v>
      </c>
      <c r="K8" s="13">
        <f>I8+J8</f>
        <v>0</v>
      </c>
      <c r="L8" s="11">
        <f>IF(B8="","",IF(AND(D8&gt;=15,F8="개근",G8="예"),"지급 검토 대상 가능성 높음","조건 확인 필요"))</f>
        <v>0</v>
      </c>
    </row>
    <row r="9" spans="2:12">
      <c r="B9" s="5"/>
      <c r="C9" s="6"/>
      <c r="D9" s="7"/>
      <c r="E9" s="7"/>
      <c r="F9" s="8" t="s">
        <v>22</v>
      </c>
      <c r="G9" s="8" t="s">
        <v>25</v>
      </c>
      <c r="H9" s="10">
        <f>IF(D9&gt;=15,MIN(D9/40*8,8),0)</f>
        <v>0</v>
      </c>
      <c r="I9" s="9">
        <f>IF(AND(D9&gt;=15,F9="개근",G9="예"),ROUND(H9*C9,0),0)</f>
        <v>0</v>
      </c>
      <c r="J9" s="13">
        <f>ROUND(C9*D9,0)</f>
        <v>0</v>
      </c>
      <c r="K9" s="13">
        <f>I9+J9</f>
        <v>0</v>
      </c>
      <c r="L9" s="11">
        <f>IF(B9="","",IF(AND(D9&gt;=15,F9="개근",G9="예"),"지급 검토 대상 가능성 높음","조건 확인 필요"))</f>
        <v>0</v>
      </c>
    </row>
    <row r="10" spans="2:12">
      <c r="B10" s="5"/>
      <c r="C10" s="6"/>
      <c r="D10" s="7"/>
      <c r="E10" s="7"/>
      <c r="F10" s="8" t="s">
        <v>22</v>
      </c>
      <c r="G10" s="8" t="s">
        <v>25</v>
      </c>
      <c r="H10" s="10">
        <f>IF(D10&gt;=15,MIN(D10/40*8,8),0)</f>
        <v>0</v>
      </c>
      <c r="I10" s="9">
        <f>IF(AND(D10&gt;=15,F10="개근",G10="예"),ROUND(H10*C10,0),0)</f>
        <v>0</v>
      </c>
      <c r="J10" s="13">
        <f>ROUND(C10*D10,0)</f>
        <v>0</v>
      </c>
      <c r="K10" s="13">
        <f>I10+J10</f>
        <v>0</v>
      </c>
      <c r="L10" s="11">
        <f>IF(B10="","",IF(AND(D10&gt;=15,F10="개근",G10="예"),"지급 검토 대상 가능성 높음","조건 확인 필요"))</f>
        <v>0</v>
      </c>
    </row>
    <row r="11" spans="2:12">
      <c r="B11" s="5"/>
      <c r="C11" s="6"/>
      <c r="D11" s="7"/>
      <c r="E11" s="7"/>
      <c r="F11" s="8" t="s">
        <v>22</v>
      </c>
      <c r="G11" s="8" t="s">
        <v>25</v>
      </c>
      <c r="H11" s="10">
        <f>IF(D11&gt;=15,MIN(D11/40*8,8),0)</f>
        <v>0</v>
      </c>
      <c r="I11" s="9">
        <f>IF(AND(D11&gt;=15,F11="개근",G11="예"),ROUND(H11*C11,0),0)</f>
        <v>0</v>
      </c>
      <c r="J11" s="13">
        <f>ROUND(C11*D11,0)</f>
        <v>0</v>
      </c>
      <c r="K11" s="13">
        <f>I11+J11</f>
        <v>0</v>
      </c>
      <c r="L11" s="11">
        <f>IF(B11="","",IF(AND(D11&gt;=15,F11="개근",G11="예"),"지급 검토 대상 가능성 높음","조건 확인 필요"))</f>
        <v>0</v>
      </c>
    </row>
    <row r="12" spans="2:12">
      <c r="B12" s="5"/>
      <c r="C12" s="6"/>
      <c r="D12" s="7"/>
      <c r="E12" s="7"/>
      <c r="F12" s="8" t="s">
        <v>22</v>
      </c>
      <c r="G12" s="8" t="s">
        <v>25</v>
      </c>
      <c r="H12" s="10">
        <f>IF(D12&gt;=15,MIN(D12/40*8,8),0)</f>
        <v>0</v>
      </c>
      <c r="I12" s="9">
        <f>IF(AND(D12&gt;=15,F12="개근",G12="예"),ROUND(H12*C12,0),0)</f>
        <v>0</v>
      </c>
      <c r="J12" s="13">
        <f>ROUND(C12*D12,0)</f>
        <v>0</v>
      </c>
      <c r="K12" s="13">
        <f>I12+J12</f>
        <v>0</v>
      </c>
      <c r="L12" s="11">
        <f>IF(B12="","",IF(AND(D12&gt;=15,F12="개근",G12="예"),"지급 검토 대상 가능성 높음","조건 확인 필요"))</f>
        <v>0</v>
      </c>
    </row>
    <row r="13" spans="2:12">
      <c r="B13" s="5"/>
      <c r="C13" s="6"/>
      <c r="D13" s="7"/>
      <c r="E13" s="7"/>
      <c r="F13" s="8" t="s">
        <v>22</v>
      </c>
      <c r="G13" s="8" t="s">
        <v>25</v>
      </c>
      <c r="H13" s="10">
        <f>IF(D13&gt;=15,MIN(D13/40*8,8),0)</f>
        <v>0</v>
      </c>
      <c r="I13" s="9">
        <f>IF(AND(D13&gt;=15,F13="개근",G13="예"),ROUND(H13*C13,0),0)</f>
        <v>0</v>
      </c>
      <c r="J13" s="13">
        <f>ROUND(C13*D13,0)</f>
        <v>0</v>
      </c>
      <c r="K13" s="13">
        <f>I13+J13</f>
        <v>0</v>
      </c>
      <c r="L13" s="11">
        <f>IF(B13="","",IF(AND(D13&gt;=15,F13="개근",G13="예"),"지급 검토 대상 가능성 높음","조건 확인 필요"))</f>
        <v>0</v>
      </c>
    </row>
    <row r="14" spans="2:12">
      <c r="B14" s="5"/>
      <c r="C14" s="6"/>
      <c r="D14" s="7"/>
      <c r="E14" s="7"/>
      <c r="F14" s="8" t="s">
        <v>22</v>
      </c>
      <c r="G14" s="8" t="s">
        <v>25</v>
      </c>
      <c r="H14" s="10">
        <f>IF(D14&gt;=15,MIN(D14/40*8,8),0)</f>
        <v>0</v>
      </c>
      <c r="I14" s="9">
        <f>IF(AND(D14&gt;=15,F14="개근",G14="예"),ROUND(H14*C14,0),0)</f>
        <v>0</v>
      </c>
      <c r="J14" s="13">
        <f>ROUND(C14*D14,0)</f>
        <v>0</v>
      </c>
      <c r="K14" s="13">
        <f>I14+J14</f>
        <v>0</v>
      </c>
      <c r="L14" s="11">
        <f>IF(B14="","",IF(AND(D14&gt;=15,F14="개근",G14="예"),"지급 검토 대상 가능성 높음","조건 확인 필요"))</f>
        <v>0</v>
      </c>
    </row>
    <row r="15" spans="2:12">
      <c r="B15" s="5"/>
      <c r="C15" s="6"/>
      <c r="D15" s="7"/>
      <c r="E15" s="7"/>
      <c r="F15" s="8" t="s">
        <v>22</v>
      </c>
      <c r="G15" s="8" t="s">
        <v>25</v>
      </c>
      <c r="H15" s="10">
        <f>IF(D15&gt;=15,MIN(D15/40*8,8),0)</f>
        <v>0</v>
      </c>
      <c r="I15" s="9">
        <f>IF(AND(D15&gt;=15,F15="개근",G15="예"),ROUND(H15*C15,0),0)</f>
        <v>0</v>
      </c>
      <c r="J15" s="13">
        <f>ROUND(C15*D15,0)</f>
        <v>0</v>
      </c>
      <c r="K15" s="13">
        <f>I15+J15</f>
        <v>0</v>
      </c>
      <c r="L15" s="11">
        <f>IF(B15="","",IF(AND(D15&gt;=15,F15="개근",G15="예"),"지급 검토 대상 가능성 높음","조건 확인 필요"))</f>
        <v>0</v>
      </c>
    </row>
    <row r="16" spans="2:12">
      <c r="B16" s="5"/>
      <c r="C16" s="6"/>
      <c r="D16" s="7"/>
      <c r="E16" s="7"/>
      <c r="F16" s="8" t="s">
        <v>22</v>
      </c>
      <c r="G16" s="8" t="s">
        <v>25</v>
      </c>
      <c r="H16" s="10">
        <f>IF(D16&gt;=15,MIN(D16/40*8,8),0)</f>
        <v>0</v>
      </c>
      <c r="I16" s="9">
        <f>IF(AND(D16&gt;=15,F16="개근",G16="예"),ROUND(H16*C16,0),0)</f>
        <v>0</v>
      </c>
      <c r="J16" s="13">
        <f>ROUND(C16*D16,0)</f>
        <v>0</v>
      </c>
      <c r="K16" s="13">
        <f>I16+J16</f>
        <v>0</v>
      </c>
      <c r="L16" s="11">
        <f>IF(B16="","",IF(AND(D16&gt;=15,F16="개근",G16="예"),"지급 검토 대상 가능성 높음","조건 확인 필요"))</f>
        <v>0</v>
      </c>
    </row>
    <row r="17" spans="2:12">
      <c r="B17" s="5"/>
      <c r="C17" s="6"/>
      <c r="D17" s="7"/>
      <c r="E17" s="7"/>
      <c r="F17" s="8" t="s">
        <v>22</v>
      </c>
      <c r="G17" s="8" t="s">
        <v>25</v>
      </c>
      <c r="H17" s="10">
        <f>IF(D17&gt;=15,MIN(D17/40*8,8),0)</f>
        <v>0</v>
      </c>
      <c r="I17" s="9">
        <f>IF(AND(D17&gt;=15,F17="개근",G17="예"),ROUND(H17*C17,0),0)</f>
        <v>0</v>
      </c>
      <c r="J17" s="13">
        <f>ROUND(C17*D17,0)</f>
        <v>0</v>
      </c>
      <c r="K17" s="13">
        <f>I17+J17</f>
        <v>0</v>
      </c>
      <c r="L17" s="11">
        <f>IF(B17="","",IF(AND(D17&gt;=15,F17="개근",G17="예"),"지급 검토 대상 가능성 높음","조건 확인 필요"))</f>
        <v>0</v>
      </c>
    </row>
    <row r="18" spans="2:12">
      <c r="B18" s="5"/>
      <c r="C18" s="6"/>
      <c r="D18" s="7"/>
      <c r="E18" s="7"/>
      <c r="F18" s="8" t="s">
        <v>22</v>
      </c>
      <c r="G18" s="8" t="s">
        <v>25</v>
      </c>
      <c r="H18" s="10">
        <f>IF(D18&gt;=15,MIN(D18/40*8,8),0)</f>
        <v>0</v>
      </c>
      <c r="I18" s="9">
        <f>IF(AND(D18&gt;=15,F18="개근",G18="예"),ROUND(H18*C18,0),0)</f>
        <v>0</v>
      </c>
      <c r="J18" s="13">
        <f>ROUND(C18*D18,0)</f>
        <v>0</v>
      </c>
      <c r="K18" s="13">
        <f>I18+J18</f>
        <v>0</v>
      </c>
      <c r="L18" s="11">
        <f>IF(B18="","",IF(AND(D18&gt;=15,F18="개근",G18="예"),"지급 검토 대상 가능성 높음","조건 확인 필요"))</f>
        <v>0</v>
      </c>
    </row>
    <row r="19" spans="2:12">
      <c r="B19" s="5"/>
      <c r="C19" s="6"/>
      <c r="D19" s="7"/>
      <c r="E19" s="7"/>
      <c r="F19" s="8" t="s">
        <v>22</v>
      </c>
      <c r="G19" s="8" t="s">
        <v>25</v>
      </c>
      <c r="H19" s="10">
        <f>IF(D19&gt;=15,MIN(D19/40*8,8),0)</f>
        <v>0</v>
      </c>
      <c r="I19" s="9">
        <f>IF(AND(D19&gt;=15,F19="개근",G19="예"),ROUND(H19*C19,0),0)</f>
        <v>0</v>
      </c>
      <c r="J19" s="13">
        <f>ROUND(C19*D19,0)</f>
        <v>0</v>
      </c>
      <c r="K19" s="13">
        <f>I19+J19</f>
        <v>0</v>
      </c>
      <c r="L19" s="11">
        <f>IF(B19="","",IF(AND(D19&gt;=15,F19="개근",G19="예"),"지급 검토 대상 가능성 높음","조건 확인 필요"))</f>
        <v>0</v>
      </c>
    </row>
    <row r="20" spans="2:12">
      <c r="B20" s="5"/>
      <c r="C20" s="6"/>
      <c r="D20" s="7"/>
      <c r="E20" s="7"/>
      <c r="F20" s="8" t="s">
        <v>22</v>
      </c>
      <c r="G20" s="8" t="s">
        <v>25</v>
      </c>
      <c r="H20" s="10">
        <f>IF(D20&gt;=15,MIN(D20/40*8,8),0)</f>
        <v>0</v>
      </c>
      <c r="I20" s="9">
        <f>IF(AND(D20&gt;=15,F20="개근",G20="예"),ROUND(H20*C20,0),0)</f>
        <v>0</v>
      </c>
      <c r="J20" s="13">
        <f>ROUND(C20*D20,0)</f>
        <v>0</v>
      </c>
      <c r="K20" s="13">
        <f>I20+J20</f>
        <v>0</v>
      </c>
      <c r="L20" s="11">
        <f>IF(B20="","",IF(AND(D20&gt;=15,F20="개근",G20="예"),"지급 검토 대상 가능성 높음","조건 확인 필요"))</f>
        <v>0</v>
      </c>
    </row>
    <row r="21" spans="2:12">
      <c r="B21" s="5"/>
      <c r="C21" s="6"/>
      <c r="D21" s="7"/>
      <c r="E21" s="7"/>
      <c r="F21" s="8" t="s">
        <v>22</v>
      </c>
      <c r="G21" s="8" t="s">
        <v>25</v>
      </c>
      <c r="H21" s="10">
        <f>IF(D21&gt;=15,MIN(D21/40*8,8),0)</f>
        <v>0</v>
      </c>
      <c r="I21" s="9">
        <f>IF(AND(D21&gt;=15,F21="개근",G21="예"),ROUND(H21*C21,0),0)</f>
        <v>0</v>
      </c>
      <c r="J21" s="13">
        <f>ROUND(C21*D21,0)</f>
        <v>0</v>
      </c>
      <c r="K21" s="13">
        <f>I21+J21</f>
        <v>0</v>
      </c>
      <c r="L21" s="11">
        <f>IF(B21="","",IF(AND(D21&gt;=15,F21="개근",G21="예"),"지급 검토 대상 가능성 높음","조건 확인 필요"))</f>
        <v>0</v>
      </c>
    </row>
    <row r="22" spans="2:12">
      <c r="B22" s="5"/>
      <c r="C22" s="6"/>
      <c r="D22" s="7"/>
      <c r="E22" s="7"/>
      <c r="F22" s="8" t="s">
        <v>22</v>
      </c>
      <c r="G22" s="8" t="s">
        <v>25</v>
      </c>
      <c r="H22" s="10">
        <f>IF(D22&gt;=15,MIN(D22/40*8,8),0)</f>
        <v>0</v>
      </c>
      <c r="I22" s="9">
        <f>IF(AND(D22&gt;=15,F22="개근",G22="예"),ROUND(H22*C22,0),0)</f>
        <v>0</v>
      </c>
      <c r="J22" s="13">
        <f>ROUND(C22*D22,0)</f>
        <v>0</v>
      </c>
      <c r="K22" s="13">
        <f>I22+J22</f>
        <v>0</v>
      </c>
      <c r="L22" s="11">
        <f>IF(B22="","",IF(AND(D22&gt;=15,F22="개근",G22="예"),"지급 검토 대상 가능성 높음","조건 확인 필요"))</f>
        <v>0</v>
      </c>
    </row>
    <row r="23" spans="2:12">
      <c r="B23" s="5"/>
      <c r="C23" s="6"/>
      <c r="D23" s="7"/>
      <c r="E23" s="7"/>
      <c r="F23" s="8" t="s">
        <v>22</v>
      </c>
      <c r="G23" s="8" t="s">
        <v>25</v>
      </c>
      <c r="H23" s="10">
        <f>IF(D23&gt;=15,MIN(D23/40*8,8),0)</f>
        <v>0</v>
      </c>
      <c r="I23" s="9">
        <f>IF(AND(D23&gt;=15,F23="개근",G23="예"),ROUND(H23*C23,0),0)</f>
        <v>0</v>
      </c>
      <c r="J23" s="13">
        <f>ROUND(C23*D23,0)</f>
        <v>0</v>
      </c>
      <c r="K23" s="13">
        <f>I23+J23</f>
        <v>0</v>
      </c>
      <c r="L23" s="11">
        <f>IF(B23="","",IF(AND(D23&gt;=15,F23="개근",G23="예"),"지급 검토 대상 가능성 높음","조건 확인 필요"))</f>
        <v>0</v>
      </c>
    </row>
    <row r="24" spans="2:12">
      <c r="B24" s="5"/>
      <c r="C24" s="6"/>
      <c r="D24" s="7"/>
      <c r="E24" s="7"/>
      <c r="F24" s="8" t="s">
        <v>22</v>
      </c>
      <c r="G24" s="8" t="s">
        <v>25</v>
      </c>
      <c r="H24" s="10">
        <f>IF(D24&gt;=15,MIN(D24/40*8,8),0)</f>
        <v>0</v>
      </c>
      <c r="I24" s="9">
        <f>IF(AND(D24&gt;=15,F24="개근",G24="예"),ROUND(H24*C24,0),0)</f>
        <v>0</v>
      </c>
      <c r="J24" s="13">
        <f>ROUND(C24*D24,0)</f>
        <v>0</v>
      </c>
      <c r="K24" s="13">
        <f>I24+J24</f>
        <v>0</v>
      </c>
      <c r="L24" s="11">
        <f>IF(B24="","",IF(AND(D24&gt;=15,F24="개근",G24="예"),"지급 검토 대상 가능성 높음","조건 확인 필요"))</f>
        <v>0</v>
      </c>
    </row>
    <row r="25" spans="2:12">
      <c r="B25" s="5"/>
      <c r="C25" s="6"/>
      <c r="D25" s="7"/>
      <c r="E25" s="7"/>
      <c r="F25" s="8" t="s">
        <v>22</v>
      </c>
      <c r="G25" s="8" t="s">
        <v>25</v>
      </c>
      <c r="H25" s="10">
        <f>IF(D25&gt;=15,MIN(D25/40*8,8),0)</f>
        <v>0</v>
      </c>
      <c r="I25" s="9">
        <f>IF(AND(D25&gt;=15,F25="개근",G25="예"),ROUND(H25*C25,0),0)</f>
        <v>0</v>
      </c>
      <c r="J25" s="13">
        <f>ROUND(C25*D25,0)</f>
        <v>0</v>
      </c>
      <c r="K25" s="13">
        <f>I25+J25</f>
        <v>0</v>
      </c>
      <c r="L25" s="11">
        <f>IF(B25="","",IF(AND(D25&gt;=15,F25="개근",G25="예"),"지급 검토 대상 가능성 높음","조건 확인 필요"))</f>
        <v>0</v>
      </c>
    </row>
    <row r="26" spans="2:12">
      <c r="B26" s="5"/>
      <c r="C26" s="6"/>
      <c r="D26" s="7"/>
      <c r="E26" s="7"/>
      <c r="F26" s="8" t="s">
        <v>22</v>
      </c>
      <c r="G26" s="8" t="s">
        <v>25</v>
      </c>
      <c r="H26" s="10">
        <f>IF(D26&gt;=15,MIN(D26/40*8,8),0)</f>
        <v>0</v>
      </c>
      <c r="I26" s="9">
        <f>IF(AND(D26&gt;=15,F26="개근",G26="예"),ROUND(H26*C26,0),0)</f>
        <v>0</v>
      </c>
      <c r="J26" s="13">
        <f>ROUND(C26*D26,0)</f>
        <v>0</v>
      </c>
      <c r="K26" s="13">
        <f>I26+J26</f>
        <v>0</v>
      </c>
      <c r="L26" s="11">
        <f>IF(B26="","",IF(AND(D26&gt;=15,F26="개근",G26="예"),"지급 검토 대상 가능성 높음","조건 확인 필요"))</f>
        <v>0</v>
      </c>
    </row>
    <row r="27" spans="2:12">
      <c r="B27" s="5"/>
      <c r="C27" s="6"/>
      <c r="D27" s="7"/>
      <c r="E27" s="7"/>
      <c r="F27" s="8" t="s">
        <v>22</v>
      </c>
      <c r="G27" s="8" t="s">
        <v>25</v>
      </c>
      <c r="H27" s="10">
        <f>IF(D27&gt;=15,MIN(D27/40*8,8),0)</f>
        <v>0</v>
      </c>
      <c r="I27" s="9">
        <f>IF(AND(D27&gt;=15,F27="개근",G27="예"),ROUND(H27*C27,0),0)</f>
        <v>0</v>
      </c>
      <c r="J27" s="13">
        <f>ROUND(C27*D27,0)</f>
        <v>0</v>
      </c>
      <c r="K27" s="13">
        <f>I27+J27</f>
        <v>0</v>
      </c>
      <c r="L27" s="11">
        <f>IF(B27="","",IF(AND(D27&gt;=15,F27="개근",G27="예"),"지급 검토 대상 가능성 높음","조건 확인 필요"))</f>
        <v>0</v>
      </c>
    </row>
    <row r="28" spans="2:12">
      <c r="B28" s="5"/>
      <c r="C28" s="6"/>
      <c r="D28" s="7"/>
      <c r="E28" s="7"/>
      <c r="F28" s="8" t="s">
        <v>22</v>
      </c>
      <c r="G28" s="8" t="s">
        <v>25</v>
      </c>
      <c r="H28" s="10">
        <f>IF(D28&gt;=15,MIN(D28/40*8,8),0)</f>
        <v>0</v>
      </c>
      <c r="I28" s="9">
        <f>IF(AND(D28&gt;=15,F28="개근",G28="예"),ROUND(H28*C28,0),0)</f>
        <v>0</v>
      </c>
      <c r="J28" s="13">
        <f>ROUND(C28*D28,0)</f>
        <v>0</v>
      </c>
      <c r="K28" s="13">
        <f>I28+J28</f>
        <v>0</v>
      </c>
      <c r="L28" s="11">
        <f>IF(B28="","",IF(AND(D28&gt;=15,F28="개근",G28="예"),"지급 검토 대상 가능성 높음","조건 확인 필요"))</f>
        <v>0</v>
      </c>
    </row>
    <row r="29" spans="2:12">
      <c r="B29" s="5"/>
      <c r="C29" s="6"/>
      <c r="D29" s="7"/>
      <c r="E29" s="7"/>
      <c r="F29" s="8" t="s">
        <v>22</v>
      </c>
      <c r="G29" s="8" t="s">
        <v>25</v>
      </c>
      <c r="H29" s="10">
        <f>IF(D29&gt;=15,MIN(D29/40*8,8),0)</f>
        <v>0</v>
      </c>
      <c r="I29" s="9">
        <f>IF(AND(D29&gt;=15,F29="개근",G29="예"),ROUND(H29*C29,0),0)</f>
        <v>0</v>
      </c>
      <c r="J29" s="13">
        <f>ROUND(C29*D29,0)</f>
        <v>0</v>
      </c>
      <c r="K29" s="13">
        <f>I29+J29</f>
        <v>0</v>
      </c>
      <c r="L29" s="11">
        <f>IF(B29="","",IF(AND(D29&gt;=15,F29="개근",G29="예"),"지급 검토 대상 가능성 높음","조건 확인 필요"))</f>
        <v>0</v>
      </c>
    </row>
    <row r="30" spans="2:12">
      <c r="B30" s="5"/>
      <c r="C30" s="6"/>
      <c r="D30" s="7"/>
      <c r="E30" s="7"/>
      <c r="F30" s="8" t="s">
        <v>22</v>
      </c>
      <c r="G30" s="8" t="s">
        <v>25</v>
      </c>
      <c r="H30" s="10">
        <f>IF(D30&gt;=15,MIN(D30/40*8,8),0)</f>
        <v>0</v>
      </c>
      <c r="I30" s="9">
        <f>IF(AND(D30&gt;=15,F30="개근",G30="예"),ROUND(H30*C30,0),0)</f>
        <v>0</v>
      </c>
      <c r="J30" s="13">
        <f>ROUND(C30*D30,0)</f>
        <v>0</v>
      </c>
      <c r="K30" s="13">
        <f>I30+J30</f>
        <v>0</v>
      </c>
      <c r="L30" s="11">
        <f>IF(B30="","",IF(AND(D30&gt;=15,F30="개근",G30="예"),"지급 검토 대상 가능성 높음","조건 확인 필요"))</f>
        <v>0</v>
      </c>
    </row>
    <row r="31" spans="2:12">
      <c r="B31" s="5"/>
      <c r="C31" s="6"/>
      <c r="D31" s="7"/>
      <c r="E31" s="7"/>
      <c r="F31" s="8" t="s">
        <v>22</v>
      </c>
      <c r="G31" s="8" t="s">
        <v>25</v>
      </c>
      <c r="H31" s="10">
        <f>IF(D31&gt;=15,MIN(D31/40*8,8),0)</f>
        <v>0</v>
      </c>
      <c r="I31" s="9">
        <f>IF(AND(D31&gt;=15,F31="개근",G31="예"),ROUND(H31*C31,0),0)</f>
        <v>0</v>
      </c>
      <c r="J31" s="13">
        <f>ROUND(C31*D31,0)</f>
        <v>0</v>
      </c>
      <c r="K31" s="13">
        <f>I31+J31</f>
        <v>0</v>
      </c>
      <c r="L31" s="11">
        <f>IF(B31="","",IF(AND(D31&gt;=15,F31="개근",G31="예"),"지급 검토 대상 가능성 높음","조건 확인 필요"))</f>
        <v>0</v>
      </c>
    </row>
    <row r="32" spans="2:12">
      <c r="B32" s="5"/>
      <c r="C32" s="6"/>
      <c r="D32" s="7"/>
      <c r="E32" s="7"/>
      <c r="F32" s="8" t="s">
        <v>22</v>
      </c>
      <c r="G32" s="8" t="s">
        <v>25</v>
      </c>
      <c r="H32" s="10">
        <f>IF(D32&gt;=15,MIN(D32/40*8,8),0)</f>
        <v>0</v>
      </c>
      <c r="I32" s="9">
        <f>IF(AND(D32&gt;=15,F32="개근",G32="예"),ROUND(H32*C32,0),0)</f>
        <v>0</v>
      </c>
      <c r="J32" s="13">
        <f>ROUND(C32*D32,0)</f>
        <v>0</v>
      </c>
      <c r="K32" s="13">
        <f>I32+J32</f>
        <v>0</v>
      </c>
      <c r="L32" s="11">
        <f>IF(B32="","",IF(AND(D32&gt;=15,F32="개근",G32="예"),"지급 검토 대상 가능성 높음","조건 확인 필요"))</f>
        <v>0</v>
      </c>
    </row>
    <row r="33" spans="2:12">
      <c r="B33" s="5"/>
      <c r="C33" s="6"/>
      <c r="D33" s="7"/>
      <c r="E33" s="7"/>
      <c r="F33" s="8" t="s">
        <v>22</v>
      </c>
      <c r="G33" s="8" t="s">
        <v>25</v>
      </c>
      <c r="H33" s="10">
        <f>IF(D33&gt;=15,MIN(D33/40*8,8),0)</f>
        <v>0</v>
      </c>
      <c r="I33" s="9">
        <f>IF(AND(D33&gt;=15,F33="개근",G33="예"),ROUND(H33*C33,0),0)</f>
        <v>0</v>
      </c>
      <c r="J33" s="13">
        <f>ROUND(C33*D33,0)</f>
        <v>0</v>
      </c>
      <c r="K33" s="13">
        <f>I33+J33</f>
        <v>0</v>
      </c>
      <c r="L33" s="11">
        <f>IF(B33="","",IF(AND(D33&gt;=15,F33="개근",G33="예"),"지급 검토 대상 가능성 높음","조건 확인 필요"))</f>
        <v>0</v>
      </c>
    </row>
    <row r="34" spans="2:12">
      <c r="B34" s="5"/>
      <c r="C34" s="6"/>
      <c r="D34" s="7"/>
      <c r="E34" s="7"/>
      <c r="F34" s="8" t="s">
        <v>22</v>
      </c>
      <c r="G34" s="8" t="s">
        <v>25</v>
      </c>
      <c r="H34" s="10">
        <f>IF(D34&gt;=15,MIN(D34/40*8,8),0)</f>
        <v>0</v>
      </c>
      <c r="I34" s="9">
        <f>IF(AND(D34&gt;=15,F34="개근",G34="예"),ROUND(H34*C34,0),0)</f>
        <v>0</v>
      </c>
      <c r="J34" s="13">
        <f>ROUND(C34*D34,0)</f>
        <v>0</v>
      </c>
      <c r="K34" s="13">
        <f>I34+J34</f>
        <v>0</v>
      </c>
      <c r="L34" s="11">
        <f>IF(B34="","",IF(AND(D34&gt;=15,F34="개근",G34="예"),"지급 검토 대상 가능성 높음","조건 확인 필요"))</f>
        <v>0</v>
      </c>
    </row>
    <row r="35" spans="2:12">
      <c r="B35" s="5"/>
      <c r="C35" s="6"/>
      <c r="D35" s="7"/>
      <c r="E35" s="7"/>
      <c r="F35" s="8" t="s">
        <v>22</v>
      </c>
      <c r="G35" s="8" t="s">
        <v>25</v>
      </c>
      <c r="H35" s="10">
        <f>IF(D35&gt;=15,MIN(D35/40*8,8),0)</f>
        <v>0</v>
      </c>
      <c r="I35" s="9">
        <f>IF(AND(D35&gt;=15,F35="개근",G35="예"),ROUND(H35*C35,0),0)</f>
        <v>0</v>
      </c>
      <c r="J35" s="13">
        <f>ROUND(C35*D35,0)</f>
        <v>0</v>
      </c>
      <c r="K35" s="13">
        <f>I35+J35</f>
        <v>0</v>
      </c>
      <c r="L35" s="11">
        <f>IF(B35="","",IF(AND(D35&gt;=15,F35="개근",G35="예"),"지급 검토 대상 가능성 높음","조건 확인 필요"))</f>
        <v>0</v>
      </c>
    </row>
    <row r="36" spans="2:12">
      <c r="B36" s="5"/>
      <c r="C36" s="6"/>
      <c r="D36" s="7"/>
      <c r="E36" s="7"/>
      <c r="F36" s="8" t="s">
        <v>22</v>
      </c>
      <c r="G36" s="8" t="s">
        <v>25</v>
      </c>
      <c r="H36" s="10">
        <f>IF(D36&gt;=15,MIN(D36/40*8,8),0)</f>
        <v>0</v>
      </c>
      <c r="I36" s="9">
        <f>IF(AND(D36&gt;=15,F36="개근",G36="예"),ROUND(H36*C36,0),0)</f>
        <v>0</v>
      </c>
      <c r="J36" s="13">
        <f>ROUND(C36*D36,0)</f>
        <v>0</v>
      </c>
      <c r="K36" s="13">
        <f>I36+J36</f>
        <v>0</v>
      </c>
      <c r="L36" s="11">
        <f>IF(B36="","",IF(AND(D36&gt;=15,F36="개근",G36="예"),"지급 검토 대상 가능성 높음","조건 확인 필요"))</f>
        <v>0</v>
      </c>
    </row>
    <row r="37" spans="2:12">
      <c r="B37" s="5"/>
      <c r="C37" s="6"/>
      <c r="D37" s="7"/>
      <c r="E37" s="7"/>
      <c r="F37" s="8" t="s">
        <v>22</v>
      </c>
      <c r="G37" s="8" t="s">
        <v>25</v>
      </c>
      <c r="H37" s="10">
        <f>IF(D37&gt;=15,MIN(D37/40*8,8),0)</f>
        <v>0</v>
      </c>
      <c r="I37" s="9">
        <f>IF(AND(D37&gt;=15,F37="개근",G37="예"),ROUND(H37*C37,0),0)</f>
        <v>0</v>
      </c>
      <c r="J37" s="13">
        <f>ROUND(C37*D37,0)</f>
        <v>0</v>
      </c>
      <c r="K37" s="13">
        <f>I37+J37</f>
        <v>0</v>
      </c>
      <c r="L37" s="11">
        <f>IF(B37="","",IF(AND(D37&gt;=15,F37="개근",G37="예"),"지급 검토 대상 가능성 높음","조건 확인 필요"))</f>
        <v>0</v>
      </c>
    </row>
    <row r="38" spans="2:12">
      <c r="B38" s="5"/>
      <c r="C38" s="6"/>
      <c r="D38" s="7"/>
      <c r="E38" s="7"/>
      <c r="F38" s="8" t="s">
        <v>22</v>
      </c>
      <c r="G38" s="8" t="s">
        <v>25</v>
      </c>
      <c r="H38" s="10">
        <f>IF(D38&gt;=15,MIN(D38/40*8,8),0)</f>
        <v>0</v>
      </c>
      <c r="I38" s="9">
        <f>IF(AND(D38&gt;=15,F38="개근",G38="예"),ROUND(H38*C38,0),0)</f>
        <v>0</v>
      </c>
      <c r="J38" s="13">
        <f>ROUND(C38*D38,0)</f>
        <v>0</v>
      </c>
      <c r="K38" s="13">
        <f>I38+J38</f>
        <v>0</v>
      </c>
      <c r="L38" s="11">
        <f>IF(B38="","",IF(AND(D38&gt;=15,F38="개근",G38="예"),"지급 검토 대상 가능성 높음","조건 확인 필요"))</f>
        <v>0</v>
      </c>
    </row>
    <row r="39" spans="2:12">
      <c r="B39" s="5"/>
      <c r="C39" s="6"/>
      <c r="D39" s="7"/>
      <c r="E39" s="7"/>
      <c r="F39" s="8" t="s">
        <v>22</v>
      </c>
      <c r="G39" s="8" t="s">
        <v>25</v>
      </c>
      <c r="H39" s="10">
        <f>IF(D39&gt;=15,MIN(D39/40*8,8),0)</f>
        <v>0</v>
      </c>
      <c r="I39" s="9">
        <f>IF(AND(D39&gt;=15,F39="개근",G39="예"),ROUND(H39*C39,0),0)</f>
        <v>0</v>
      </c>
      <c r="J39" s="13">
        <f>ROUND(C39*D39,0)</f>
        <v>0</v>
      </c>
      <c r="K39" s="13">
        <f>I39+J39</f>
        <v>0</v>
      </c>
      <c r="L39" s="11">
        <f>IF(B39="","",IF(AND(D39&gt;=15,F39="개근",G39="예"),"지급 검토 대상 가능성 높음","조건 확인 필요"))</f>
        <v>0</v>
      </c>
    </row>
    <row r="40" spans="2:12">
      <c r="B40" s="5"/>
      <c r="C40" s="6"/>
      <c r="D40" s="7"/>
      <c r="E40" s="7"/>
      <c r="F40" s="8" t="s">
        <v>22</v>
      </c>
      <c r="G40" s="8" t="s">
        <v>25</v>
      </c>
      <c r="H40" s="10">
        <f>IF(D40&gt;=15,MIN(D40/40*8,8),0)</f>
        <v>0</v>
      </c>
      <c r="I40" s="9">
        <f>IF(AND(D40&gt;=15,F40="개근",G40="예"),ROUND(H40*C40,0),0)</f>
        <v>0</v>
      </c>
      <c r="J40" s="13">
        <f>ROUND(C40*D40,0)</f>
        <v>0</v>
      </c>
      <c r="K40" s="13">
        <f>I40+J40</f>
        <v>0</v>
      </c>
      <c r="L40" s="11">
        <f>IF(B40="","",IF(AND(D40&gt;=15,F40="개근",G40="예"),"지급 검토 대상 가능성 높음","조건 확인 필요"))</f>
        <v>0</v>
      </c>
    </row>
    <row r="41" spans="2:12">
      <c r="B41" s="5"/>
      <c r="C41" s="6"/>
      <c r="D41" s="7"/>
      <c r="E41" s="7"/>
      <c r="F41" s="8" t="s">
        <v>22</v>
      </c>
      <c r="G41" s="8" t="s">
        <v>25</v>
      </c>
      <c r="H41" s="10">
        <f>IF(D41&gt;=15,MIN(D41/40*8,8),0)</f>
        <v>0</v>
      </c>
      <c r="I41" s="9">
        <f>IF(AND(D41&gt;=15,F41="개근",G41="예"),ROUND(H41*C41,0),0)</f>
        <v>0</v>
      </c>
      <c r="J41" s="13">
        <f>ROUND(C41*D41,0)</f>
        <v>0</v>
      </c>
      <c r="K41" s="13">
        <f>I41+J41</f>
        <v>0</v>
      </c>
      <c r="L41" s="11">
        <f>IF(B41="","",IF(AND(D41&gt;=15,F41="개근",G41="예"),"지급 검토 대상 가능성 높음","조건 확인 필요"))</f>
        <v>0</v>
      </c>
    </row>
    <row r="42" spans="2:12">
      <c r="B42" s="5"/>
      <c r="C42" s="6"/>
      <c r="D42" s="7"/>
      <c r="E42" s="7"/>
      <c r="F42" s="8" t="s">
        <v>22</v>
      </c>
      <c r="G42" s="8" t="s">
        <v>25</v>
      </c>
      <c r="H42" s="10">
        <f>IF(D42&gt;=15,MIN(D42/40*8,8),0)</f>
        <v>0</v>
      </c>
      <c r="I42" s="9">
        <f>IF(AND(D42&gt;=15,F42="개근",G42="예"),ROUND(H42*C42,0),0)</f>
        <v>0</v>
      </c>
      <c r="J42" s="13">
        <f>ROUND(C42*D42,0)</f>
        <v>0</v>
      </c>
      <c r="K42" s="13">
        <f>I42+J42</f>
        <v>0</v>
      </c>
      <c r="L42" s="11">
        <f>IF(B42="","",IF(AND(D42&gt;=15,F42="개근",G42="예"),"지급 검토 대상 가능성 높음","조건 확인 필요"))</f>
        <v>0</v>
      </c>
    </row>
    <row r="43" spans="2:12">
      <c r="B43" s="5"/>
      <c r="C43" s="6"/>
      <c r="D43" s="7"/>
      <c r="E43" s="7"/>
      <c r="F43" s="8" t="s">
        <v>22</v>
      </c>
      <c r="G43" s="8" t="s">
        <v>25</v>
      </c>
      <c r="H43" s="10">
        <f>IF(D43&gt;=15,MIN(D43/40*8,8),0)</f>
        <v>0</v>
      </c>
      <c r="I43" s="9">
        <f>IF(AND(D43&gt;=15,F43="개근",G43="예"),ROUND(H43*C43,0),0)</f>
        <v>0</v>
      </c>
      <c r="J43" s="13">
        <f>ROUND(C43*D43,0)</f>
        <v>0</v>
      </c>
      <c r="K43" s="13">
        <f>I43+J43</f>
        <v>0</v>
      </c>
      <c r="L43" s="11">
        <f>IF(B43="","",IF(AND(D43&gt;=15,F43="개근",G43="예"),"지급 검토 대상 가능성 높음","조건 확인 필요"))</f>
        <v>0</v>
      </c>
    </row>
    <row r="44" spans="2:12">
      <c r="B44" s="5"/>
      <c r="C44" s="6"/>
      <c r="D44" s="7"/>
      <c r="E44" s="7"/>
      <c r="F44" s="8" t="s">
        <v>22</v>
      </c>
      <c r="G44" s="8" t="s">
        <v>25</v>
      </c>
      <c r="H44" s="10">
        <f>IF(D44&gt;=15,MIN(D44/40*8,8),0)</f>
        <v>0</v>
      </c>
      <c r="I44" s="9">
        <f>IF(AND(D44&gt;=15,F44="개근",G44="예"),ROUND(H44*C44,0),0)</f>
        <v>0</v>
      </c>
      <c r="J44" s="13">
        <f>ROUND(C44*D44,0)</f>
        <v>0</v>
      </c>
      <c r="K44" s="13">
        <f>I44+J44</f>
        <v>0</v>
      </c>
      <c r="L44" s="11">
        <f>IF(B44="","",IF(AND(D44&gt;=15,F44="개근",G44="예"),"지급 검토 대상 가능성 높음","조건 확인 필요"))</f>
        <v>0</v>
      </c>
    </row>
    <row r="45" spans="2:12">
      <c r="B45" s="5"/>
      <c r="C45" s="6"/>
      <c r="D45" s="7"/>
      <c r="E45" s="7"/>
      <c r="F45" s="8" t="s">
        <v>22</v>
      </c>
      <c r="G45" s="8" t="s">
        <v>25</v>
      </c>
      <c r="H45" s="10">
        <f>IF(D45&gt;=15,MIN(D45/40*8,8),0)</f>
        <v>0</v>
      </c>
      <c r="I45" s="9">
        <f>IF(AND(D45&gt;=15,F45="개근",G45="예"),ROUND(H45*C45,0),0)</f>
        <v>0</v>
      </c>
      <c r="J45" s="13">
        <f>ROUND(C45*D45,0)</f>
        <v>0</v>
      </c>
      <c r="K45" s="13">
        <f>I45+J45</f>
        <v>0</v>
      </c>
      <c r="L45" s="11">
        <f>IF(B45="","",IF(AND(D45&gt;=15,F45="개근",G45="예"),"지급 검토 대상 가능성 높음","조건 확인 필요"))</f>
        <v>0</v>
      </c>
    </row>
    <row r="46" spans="2:12">
      <c r="B46" s="5"/>
      <c r="C46" s="6"/>
      <c r="D46" s="7"/>
      <c r="E46" s="7"/>
      <c r="F46" s="8" t="s">
        <v>22</v>
      </c>
      <c r="G46" s="8" t="s">
        <v>25</v>
      </c>
      <c r="H46" s="10">
        <f>IF(D46&gt;=15,MIN(D46/40*8,8),0)</f>
        <v>0</v>
      </c>
      <c r="I46" s="9">
        <f>IF(AND(D46&gt;=15,F46="개근",G46="예"),ROUND(H46*C46,0),0)</f>
        <v>0</v>
      </c>
      <c r="J46" s="13">
        <f>ROUND(C46*D46,0)</f>
        <v>0</v>
      </c>
      <c r="K46" s="13">
        <f>I46+J46</f>
        <v>0</v>
      </c>
      <c r="L46" s="11">
        <f>IF(B46="","",IF(AND(D46&gt;=15,F46="개근",G46="예"),"지급 검토 대상 가능성 높음","조건 확인 필요"))</f>
        <v>0</v>
      </c>
    </row>
    <row r="47" spans="2:12">
      <c r="B47" s="5"/>
      <c r="C47" s="6"/>
      <c r="D47" s="7"/>
      <c r="E47" s="7"/>
      <c r="F47" s="8" t="s">
        <v>22</v>
      </c>
      <c r="G47" s="8" t="s">
        <v>25</v>
      </c>
      <c r="H47" s="10">
        <f>IF(D47&gt;=15,MIN(D47/40*8,8),0)</f>
        <v>0</v>
      </c>
      <c r="I47" s="9">
        <f>IF(AND(D47&gt;=15,F47="개근",G47="예"),ROUND(H47*C47,0),0)</f>
        <v>0</v>
      </c>
      <c r="J47" s="13">
        <f>ROUND(C47*D47,0)</f>
        <v>0</v>
      </c>
      <c r="K47" s="13">
        <f>I47+J47</f>
        <v>0</v>
      </c>
      <c r="L47" s="11">
        <f>IF(B47="","",IF(AND(D47&gt;=15,F47="개근",G47="예"),"지급 검토 대상 가능성 높음","조건 확인 필요"))</f>
        <v>0</v>
      </c>
    </row>
    <row r="48" spans="2:12">
      <c r="B48" s="5"/>
      <c r="C48" s="6"/>
      <c r="D48" s="7"/>
      <c r="E48" s="7"/>
      <c r="F48" s="8" t="s">
        <v>22</v>
      </c>
      <c r="G48" s="8" t="s">
        <v>25</v>
      </c>
      <c r="H48" s="10">
        <f>IF(D48&gt;=15,MIN(D48/40*8,8),0)</f>
        <v>0</v>
      </c>
      <c r="I48" s="9">
        <f>IF(AND(D48&gt;=15,F48="개근",G48="예"),ROUND(H48*C48,0),0)</f>
        <v>0</v>
      </c>
      <c r="J48" s="13">
        <f>ROUND(C48*D48,0)</f>
        <v>0</v>
      </c>
      <c r="K48" s="13">
        <f>I48+J48</f>
        <v>0</v>
      </c>
      <c r="L48" s="11">
        <f>IF(B48="","",IF(AND(D48&gt;=15,F48="개근",G48="예"),"지급 검토 대상 가능성 높음","조건 확인 필요"))</f>
        <v>0</v>
      </c>
    </row>
    <row r="49" spans="2:12">
      <c r="B49" s="5"/>
      <c r="C49" s="6"/>
      <c r="D49" s="7"/>
      <c r="E49" s="7"/>
      <c r="F49" s="8" t="s">
        <v>22</v>
      </c>
      <c r="G49" s="8" t="s">
        <v>25</v>
      </c>
      <c r="H49" s="10">
        <f>IF(D49&gt;=15,MIN(D49/40*8,8),0)</f>
        <v>0</v>
      </c>
      <c r="I49" s="9">
        <f>IF(AND(D49&gt;=15,F49="개근",G49="예"),ROUND(H49*C49,0),0)</f>
        <v>0</v>
      </c>
      <c r="J49" s="13">
        <f>ROUND(C49*D49,0)</f>
        <v>0</v>
      </c>
      <c r="K49" s="13">
        <f>I49+J49</f>
        <v>0</v>
      </c>
      <c r="L49" s="11">
        <f>IF(B49="","",IF(AND(D49&gt;=15,F49="개근",G49="예"),"지급 검토 대상 가능성 높음","조건 확인 필요"))</f>
        <v>0</v>
      </c>
    </row>
    <row r="50" spans="2:12">
      <c r="B50" s="5"/>
      <c r="C50" s="6"/>
      <c r="D50" s="7"/>
      <c r="E50" s="7"/>
      <c r="F50" s="8" t="s">
        <v>22</v>
      </c>
      <c r="G50" s="8" t="s">
        <v>25</v>
      </c>
      <c r="H50" s="10">
        <f>IF(D50&gt;=15,MIN(D50/40*8,8),0)</f>
        <v>0</v>
      </c>
      <c r="I50" s="9">
        <f>IF(AND(D50&gt;=15,F50="개근",G50="예"),ROUND(H50*C50,0),0)</f>
        <v>0</v>
      </c>
      <c r="J50" s="13">
        <f>ROUND(C50*D50,0)</f>
        <v>0</v>
      </c>
      <c r="K50" s="13">
        <f>I50+J50</f>
        <v>0</v>
      </c>
      <c r="L50" s="11">
        <f>IF(B50="","",IF(AND(D50&gt;=15,F50="개근",G50="예"),"지급 검토 대상 가능성 높음","조건 확인 필요"))</f>
        <v>0</v>
      </c>
    </row>
    <row r="51" spans="2:12">
      <c r="B51" s="5"/>
      <c r="C51" s="6"/>
      <c r="D51" s="7"/>
      <c r="E51" s="7"/>
      <c r="F51" s="8" t="s">
        <v>22</v>
      </c>
      <c r="G51" s="8" t="s">
        <v>25</v>
      </c>
      <c r="H51" s="10">
        <f>IF(D51&gt;=15,MIN(D51/40*8,8),0)</f>
        <v>0</v>
      </c>
      <c r="I51" s="9">
        <f>IF(AND(D51&gt;=15,F51="개근",G51="예"),ROUND(H51*C51,0),0)</f>
        <v>0</v>
      </c>
      <c r="J51" s="13">
        <f>ROUND(C51*D51,0)</f>
        <v>0</v>
      </c>
      <c r="K51" s="13">
        <f>I51+J51</f>
        <v>0</v>
      </c>
      <c r="L51" s="11">
        <f>IF(B51="","",IF(AND(D51&gt;=15,F51="개근",G51="예"),"지급 검토 대상 가능성 높음","조건 확인 필요"))</f>
        <v>0</v>
      </c>
    </row>
    <row r="52" spans="2:12">
      <c r="B52" s="5"/>
      <c r="C52" s="6"/>
      <c r="D52" s="7"/>
      <c r="E52" s="7"/>
      <c r="F52" s="8" t="s">
        <v>22</v>
      </c>
      <c r="G52" s="8" t="s">
        <v>25</v>
      </c>
      <c r="H52" s="10">
        <f>IF(D52&gt;=15,MIN(D52/40*8,8),0)</f>
        <v>0</v>
      </c>
      <c r="I52" s="9">
        <f>IF(AND(D52&gt;=15,F52="개근",G52="예"),ROUND(H52*C52,0),0)</f>
        <v>0</v>
      </c>
      <c r="J52" s="13">
        <f>ROUND(C52*D52,0)</f>
        <v>0</v>
      </c>
      <c r="K52" s="13">
        <f>I52+J52</f>
        <v>0</v>
      </c>
      <c r="L52" s="11">
        <f>IF(B52="","",IF(AND(D52&gt;=15,F52="개근",G52="예"),"지급 검토 대상 가능성 높음","조건 확인 필요"))</f>
        <v>0</v>
      </c>
    </row>
    <row r="53" spans="2:12">
      <c r="B53" s="5"/>
      <c r="C53" s="6"/>
      <c r="D53" s="7"/>
      <c r="E53" s="7"/>
      <c r="F53" s="8" t="s">
        <v>22</v>
      </c>
      <c r="G53" s="8" t="s">
        <v>25</v>
      </c>
      <c r="H53" s="10">
        <f>IF(D53&gt;=15,MIN(D53/40*8,8),0)</f>
        <v>0</v>
      </c>
      <c r="I53" s="9">
        <f>IF(AND(D53&gt;=15,F53="개근",G53="예"),ROUND(H53*C53,0),0)</f>
        <v>0</v>
      </c>
      <c r="J53" s="13">
        <f>ROUND(C53*D53,0)</f>
        <v>0</v>
      </c>
      <c r="K53" s="13">
        <f>I53+J53</f>
        <v>0</v>
      </c>
      <c r="L53" s="11">
        <f>IF(B53="","",IF(AND(D53&gt;=15,F53="개근",G53="예"),"지급 검토 대상 가능성 높음","조건 확인 필요"))</f>
        <v>0</v>
      </c>
    </row>
    <row r="54" spans="2:12">
      <c r="B54" s="5"/>
      <c r="C54" s="6"/>
      <c r="D54" s="7"/>
      <c r="E54" s="7"/>
      <c r="F54" s="8" t="s">
        <v>22</v>
      </c>
      <c r="G54" s="8" t="s">
        <v>25</v>
      </c>
      <c r="H54" s="10">
        <f>IF(D54&gt;=15,MIN(D54/40*8,8),0)</f>
        <v>0</v>
      </c>
      <c r="I54" s="9">
        <f>IF(AND(D54&gt;=15,F54="개근",G54="예"),ROUND(H54*C54,0),0)</f>
        <v>0</v>
      </c>
      <c r="J54" s="13">
        <f>ROUND(C54*D54,0)</f>
        <v>0</v>
      </c>
      <c r="K54" s="13">
        <f>I54+J54</f>
        <v>0</v>
      </c>
      <c r="L54" s="11">
        <f>IF(B54="","",IF(AND(D54&gt;=15,F54="개근",G54="예"),"지급 검토 대상 가능성 높음","조건 확인 필요"))</f>
        <v>0</v>
      </c>
    </row>
    <row r="56" spans="2:12">
      <c r="B56" s="2" t="s">
        <v>45</v>
      </c>
      <c r="I56" s="9">
        <f>SUM(I5:I54)</f>
        <v>0</v>
      </c>
      <c r="J56" s="9">
        <f>SUM(J5:J54)</f>
        <v>0</v>
      </c>
      <c r="K56" s="9">
        <f>SUM(K5:K54)</f>
        <v>0</v>
      </c>
    </row>
  </sheetData>
  <dataValidations count="100">
    <dataValidation type="list" allowBlank="1" showInputMessage="1" showErrorMessage="1" sqref="F5">
      <formula1>"개근,결근 있음"</formula1>
    </dataValidation>
    <dataValidation type="list" allowBlank="1" showInputMessage="1" showErrorMessage="1" sqref="G5">
      <formula1>"예,아니오"</formula1>
    </dataValidation>
    <dataValidation type="list" allowBlank="1" showInputMessage="1" showErrorMessage="1" sqref="F6">
      <formula1>"개근,결근 있음"</formula1>
    </dataValidation>
    <dataValidation type="list" allowBlank="1" showInputMessage="1" showErrorMessage="1" sqref="G6">
      <formula1>"예,아니오"</formula1>
    </dataValidation>
    <dataValidation type="list" allowBlank="1" showInputMessage="1" showErrorMessage="1" sqref="F7">
      <formula1>"개근,결근 있음"</formula1>
    </dataValidation>
    <dataValidation type="list" allowBlank="1" showInputMessage="1" showErrorMessage="1" sqref="G7">
      <formula1>"예,아니오"</formula1>
    </dataValidation>
    <dataValidation type="list" allowBlank="1" showInputMessage="1" showErrorMessage="1" sqref="F8">
      <formula1>"개근,결근 있음"</formula1>
    </dataValidation>
    <dataValidation type="list" allowBlank="1" showInputMessage="1" showErrorMessage="1" sqref="G8">
      <formula1>"예,아니오"</formula1>
    </dataValidation>
    <dataValidation type="list" allowBlank="1" showInputMessage="1" showErrorMessage="1" sqref="F9">
      <formula1>"개근,결근 있음"</formula1>
    </dataValidation>
    <dataValidation type="list" allowBlank="1" showInputMessage="1" showErrorMessage="1" sqref="G9">
      <formula1>"예,아니오"</formula1>
    </dataValidation>
    <dataValidation type="list" allowBlank="1" showInputMessage="1" showErrorMessage="1" sqref="F10">
      <formula1>"개근,결근 있음"</formula1>
    </dataValidation>
    <dataValidation type="list" allowBlank="1" showInputMessage="1" showErrorMessage="1" sqref="G10">
      <formula1>"예,아니오"</formula1>
    </dataValidation>
    <dataValidation type="list" allowBlank="1" showInputMessage="1" showErrorMessage="1" sqref="F11">
      <formula1>"개근,결근 있음"</formula1>
    </dataValidation>
    <dataValidation type="list" allowBlank="1" showInputMessage="1" showErrorMessage="1" sqref="G11">
      <formula1>"예,아니오"</formula1>
    </dataValidation>
    <dataValidation type="list" allowBlank="1" showInputMessage="1" showErrorMessage="1" sqref="F12">
      <formula1>"개근,결근 있음"</formula1>
    </dataValidation>
    <dataValidation type="list" allowBlank="1" showInputMessage="1" showErrorMessage="1" sqref="G12">
      <formula1>"예,아니오"</formula1>
    </dataValidation>
    <dataValidation type="list" allowBlank="1" showInputMessage="1" showErrorMessage="1" sqref="F13">
      <formula1>"개근,결근 있음"</formula1>
    </dataValidation>
    <dataValidation type="list" allowBlank="1" showInputMessage="1" showErrorMessage="1" sqref="G13">
      <formula1>"예,아니오"</formula1>
    </dataValidation>
    <dataValidation type="list" allowBlank="1" showInputMessage="1" showErrorMessage="1" sqref="F14">
      <formula1>"개근,결근 있음"</formula1>
    </dataValidation>
    <dataValidation type="list" allowBlank="1" showInputMessage="1" showErrorMessage="1" sqref="G14">
      <formula1>"예,아니오"</formula1>
    </dataValidation>
    <dataValidation type="list" allowBlank="1" showInputMessage="1" showErrorMessage="1" sqref="F15">
      <formula1>"개근,결근 있음"</formula1>
    </dataValidation>
    <dataValidation type="list" allowBlank="1" showInputMessage="1" showErrorMessage="1" sqref="G15">
      <formula1>"예,아니오"</formula1>
    </dataValidation>
    <dataValidation type="list" allowBlank="1" showInputMessage="1" showErrorMessage="1" sqref="F16">
      <formula1>"개근,결근 있음"</formula1>
    </dataValidation>
    <dataValidation type="list" allowBlank="1" showInputMessage="1" showErrorMessage="1" sqref="G16">
      <formula1>"예,아니오"</formula1>
    </dataValidation>
    <dataValidation type="list" allowBlank="1" showInputMessage="1" showErrorMessage="1" sqref="F17">
      <formula1>"개근,결근 있음"</formula1>
    </dataValidation>
    <dataValidation type="list" allowBlank="1" showInputMessage="1" showErrorMessage="1" sqref="G17">
      <formula1>"예,아니오"</formula1>
    </dataValidation>
    <dataValidation type="list" allowBlank="1" showInputMessage="1" showErrorMessage="1" sqref="F18">
      <formula1>"개근,결근 있음"</formula1>
    </dataValidation>
    <dataValidation type="list" allowBlank="1" showInputMessage="1" showErrorMessage="1" sqref="G18">
      <formula1>"예,아니오"</formula1>
    </dataValidation>
    <dataValidation type="list" allowBlank="1" showInputMessage="1" showErrorMessage="1" sqref="F19">
      <formula1>"개근,결근 있음"</formula1>
    </dataValidation>
    <dataValidation type="list" allowBlank="1" showInputMessage="1" showErrorMessage="1" sqref="G19">
      <formula1>"예,아니오"</formula1>
    </dataValidation>
    <dataValidation type="list" allowBlank="1" showInputMessage="1" showErrorMessage="1" sqref="F20">
      <formula1>"개근,결근 있음"</formula1>
    </dataValidation>
    <dataValidation type="list" allowBlank="1" showInputMessage="1" showErrorMessage="1" sqref="G20">
      <formula1>"예,아니오"</formula1>
    </dataValidation>
    <dataValidation type="list" allowBlank="1" showInputMessage="1" showErrorMessage="1" sqref="F21">
      <formula1>"개근,결근 있음"</formula1>
    </dataValidation>
    <dataValidation type="list" allowBlank="1" showInputMessage="1" showErrorMessage="1" sqref="G21">
      <formula1>"예,아니오"</formula1>
    </dataValidation>
    <dataValidation type="list" allowBlank="1" showInputMessage="1" showErrorMessage="1" sqref="F22">
      <formula1>"개근,결근 있음"</formula1>
    </dataValidation>
    <dataValidation type="list" allowBlank="1" showInputMessage="1" showErrorMessage="1" sqref="G22">
      <formula1>"예,아니오"</formula1>
    </dataValidation>
    <dataValidation type="list" allowBlank="1" showInputMessage="1" showErrorMessage="1" sqref="F23">
      <formula1>"개근,결근 있음"</formula1>
    </dataValidation>
    <dataValidation type="list" allowBlank="1" showInputMessage="1" showErrorMessage="1" sqref="G23">
      <formula1>"예,아니오"</formula1>
    </dataValidation>
    <dataValidation type="list" allowBlank="1" showInputMessage="1" showErrorMessage="1" sqref="F24">
      <formula1>"개근,결근 있음"</formula1>
    </dataValidation>
    <dataValidation type="list" allowBlank="1" showInputMessage="1" showErrorMessage="1" sqref="G24">
      <formula1>"예,아니오"</formula1>
    </dataValidation>
    <dataValidation type="list" allowBlank="1" showInputMessage="1" showErrorMessage="1" sqref="F25">
      <formula1>"개근,결근 있음"</formula1>
    </dataValidation>
    <dataValidation type="list" allowBlank="1" showInputMessage="1" showErrorMessage="1" sqref="G25">
      <formula1>"예,아니오"</formula1>
    </dataValidation>
    <dataValidation type="list" allowBlank="1" showInputMessage="1" showErrorMessage="1" sqref="F26">
      <formula1>"개근,결근 있음"</formula1>
    </dataValidation>
    <dataValidation type="list" allowBlank="1" showInputMessage="1" showErrorMessage="1" sqref="G26">
      <formula1>"예,아니오"</formula1>
    </dataValidation>
    <dataValidation type="list" allowBlank="1" showInputMessage="1" showErrorMessage="1" sqref="F27">
      <formula1>"개근,결근 있음"</formula1>
    </dataValidation>
    <dataValidation type="list" allowBlank="1" showInputMessage="1" showErrorMessage="1" sqref="G27">
      <formula1>"예,아니오"</formula1>
    </dataValidation>
    <dataValidation type="list" allowBlank="1" showInputMessage="1" showErrorMessage="1" sqref="F28">
      <formula1>"개근,결근 있음"</formula1>
    </dataValidation>
    <dataValidation type="list" allowBlank="1" showInputMessage="1" showErrorMessage="1" sqref="G28">
      <formula1>"예,아니오"</formula1>
    </dataValidation>
    <dataValidation type="list" allowBlank="1" showInputMessage="1" showErrorMessage="1" sqref="F29">
      <formula1>"개근,결근 있음"</formula1>
    </dataValidation>
    <dataValidation type="list" allowBlank="1" showInputMessage="1" showErrorMessage="1" sqref="G29">
      <formula1>"예,아니오"</formula1>
    </dataValidation>
    <dataValidation type="list" allowBlank="1" showInputMessage="1" showErrorMessage="1" sqref="F30">
      <formula1>"개근,결근 있음"</formula1>
    </dataValidation>
    <dataValidation type="list" allowBlank="1" showInputMessage="1" showErrorMessage="1" sqref="G30">
      <formula1>"예,아니오"</formula1>
    </dataValidation>
    <dataValidation type="list" allowBlank="1" showInputMessage="1" showErrorMessage="1" sqref="F31">
      <formula1>"개근,결근 있음"</formula1>
    </dataValidation>
    <dataValidation type="list" allowBlank="1" showInputMessage="1" showErrorMessage="1" sqref="G31">
      <formula1>"예,아니오"</formula1>
    </dataValidation>
    <dataValidation type="list" allowBlank="1" showInputMessage="1" showErrorMessage="1" sqref="F32">
      <formula1>"개근,결근 있음"</formula1>
    </dataValidation>
    <dataValidation type="list" allowBlank="1" showInputMessage="1" showErrorMessage="1" sqref="G32">
      <formula1>"예,아니오"</formula1>
    </dataValidation>
    <dataValidation type="list" allowBlank="1" showInputMessage="1" showErrorMessage="1" sqref="F33">
      <formula1>"개근,결근 있음"</formula1>
    </dataValidation>
    <dataValidation type="list" allowBlank="1" showInputMessage="1" showErrorMessage="1" sqref="G33">
      <formula1>"예,아니오"</formula1>
    </dataValidation>
    <dataValidation type="list" allowBlank="1" showInputMessage="1" showErrorMessage="1" sqref="F34">
      <formula1>"개근,결근 있음"</formula1>
    </dataValidation>
    <dataValidation type="list" allowBlank="1" showInputMessage="1" showErrorMessage="1" sqref="G34">
      <formula1>"예,아니오"</formula1>
    </dataValidation>
    <dataValidation type="list" allowBlank="1" showInputMessage="1" showErrorMessage="1" sqref="F35">
      <formula1>"개근,결근 있음"</formula1>
    </dataValidation>
    <dataValidation type="list" allowBlank="1" showInputMessage="1" showErrorMessage="1" sqref="G35">
      <formula1>"예,아니오"</formula1>
    </dataValidation>
    <dataValidation type="list" allowBlank="1" showInputMessage="1" showErrorMessage="1" sqref="F36">
      <formula1>"개근,결근 있음"</formula1>
    </dataValidation>
    <dataValidation type="list" allowBlank="1" showInputMessage="1" showErrorMessage="1" sqref="G36">
      <formula1>"예,아니오"</formula1>
    </dataValidation>
    <dataValidation type="list" allowBlank="1" showInputMessage="1" showErrorMessage="1" sqref="F37">
      <formula1>"개근,결근 있음"</formula1>
    </dataValidation>
    <dataValidation type="list" allowBlank="1" showInputMessage="1" showErrorMessage="1" sqref="G37">
      <formula1>"예,아니오"</formula1>
    </dataValidation>
    <dataValidation type="list" allowBlank="1" showInputMessage="1" showErrorMessage="1" sqref="F38">
      <formula1>"개근,결근 있음"</formula1>
    </dataValidation>
    <dataValidation type="list" allowBlank="1" showInputMessage="1" showErrorMessage="1" sqref="G38">
      <formula1>"예,아니오"</formula1>
    </dataValidation>
    <dataValidation type="list" allowBlank="1" showInputMessage="1" showErrorMessage="1" sqref="F39">
      <formula1>"개근,결근 있음"</formula1>
    </dataValidation>
    <dataValidation type="list" allowBlank="1" showInputMessage="1" showErrorMessage="1" sqref="G39">
      <formula1>"예,아니오"</formula1>
    </dataValidation>
    <dataValidation type="list" allowBlank="1" showInputMessage="1" showErrorMessage="1" sqref="F40">
      <formula1>"개근,결근 있음"</formula1>
    </dataValidation>
    <dataValidation type="list" allowBlank="1" showInputMessage="1" showErrorMessage="1" sqref="G40">
      <formula1>"예,아니오"</formula1>
    </dataValidation>
    <dataValidation type="list" allowBlank="1" showInputMessage="1" showErrorMessage="1" sqref="F41">
      <formula1>"개근,결근 있음"</formula1>
    </dataValidation>
    <dataValidation type="list" allowBlank="1" showInputMessage="1" showErrorMessage="1" sqref="G41">
      <formula1>"예,아니오"</formula1>
    </dataValidation>
    <dataValidation type="list" allowBlank="1" showInputMessage="1" showErrorMessage="1" sqref="F42">
      <formula1>"개근,결근 있음"</formula1>
    </dataValidation>
    <dataValidation type="list" allowBlank="1" showInputMessage="1" showErrorMessage="1" sqref="G42">
      <formula1>"예,아니오"</formula1>
    </dataValidation>
    <dataValidation type="list" allowBlank="1" showInputMessage="1" showErrorMessage="1" sqref="F43">
      <formula1>"개근,결근 있음"</formula1>
    </dataValidation>
    <dataValidation type="list" allowBlank="1" showInputMessage="1" showErrorMessage="1" sqref="G43">
      <formula1>"예,아니오"</formula1>
    </dataValidation>
    <dataValidation type="list" allowBlank="1" showInputMessage="1" showErrorMessage="1" sqref="F44">
      <formula1>"개근,결근 있음"</formula1>
    </dataValidation>
    <dataValidation type="list" allowBlank="1" showInputMessage="1" showErrorMessage="1" sqref="G44">
      <formula1>"예,아니오"</formula1>
    </dataValidation>
    <dataValidation type="list" allowBlank="1" showInputMessage="1" showErrorMessage="1" sqref="F45">
      <formula1>"개근,결근 있음"</formula1>
    </dataValidation>
    <dataValidation type="list" allowBlank="1" showInputMessage="1" showErrorMessage="1" sqref="G45">
      <formula1>"예,아니오"</formula1>
    </dataValidation>
    <dataValidation type="list" allowBlank="1" showInputMessage="1" showErrorMessage="1" sqref="F46">
      <formula1>"개근,결근 있음"</formula1>
    </dataValidation>
    <dataValidation type="list" allowBlank="1" showInputMessage="1" showErrorMessage="1" sqref="G46">
      <formula1>"예,아니오"</formula1>
    </dataValidation>
    <dataValidation type="list" allowBlank="1" showInputMessage="1" showErrorMessage="1" sqref="F47">
      <formula1>"개근,결근 있음"</formula1>
    </dataValidation>
    <dataValidation type="list" allowBlank="1" showInputMessage="1" showErrorMessage="1" sqref="G47">
      <formula1>"예,아니오"</formula1>
    </dataValidation>
    <dataValidation type="list" allowBlank="1" showInputMessage="1" showErrorMessage="1" sqref="F48">
      <formula1>"개근,결근 있음"</formula1>
    </dataValidation>
    <dataValidation type="list" allowBlank="1" showInputMessage="1" showErrorMessage="1" sqref="G48">
      <formula1>"예,아니오"</formula1>
    </dataValidation>
    <dataValidation type="list" allowBlank="1" showInputMessage="1" showErrorMessage="1" sqref="F49">
      <formula1>"개근,결근 있음"</formula1>
    </dataValidation>
    <dataValidation type="list" allowBlank="1" showInputMessage="1" showErrorMessage="1" sqref="G49">
      <formula1>"예,아니오"</formula1>
    </dataValidation>
    <dataValidation type="list" allowBlank="1" showInputMessage="1" showErrorMessage="1" sqref="F50">
      <formula1>"개근,결근 있음"</formula1>
    </dataValidation>
    <dataValidation type="list" allowBlank="1" showInputMessage="1" showErrorMessage="1" sqref="G50">
      <formula1>"예,아니오"</formula1>
    </dataValidation>
    <dataValidation type="list" allowBlank="1" showInputMessage="1" showErrorMessage="1" sqref="F51">
      <formula1>"개근,결근 있음"</formula1>
    </dataValidation>
    <dataValidation type="list" allowBlank="1" showInputMessage="1" showErrorMessage="1" sqref="G51">
      <formula1>"예,아니오"</formula1>
    </dataValidation>
    <dataValidation type="list" allowBlank="1" showInputMessage="1" showErrorMessage="1" sqref="F52">
      <formula1>"개근,결근 있음"</formula1>
    </dataValidation>
    <dataValidation type="list" allowBlank="1" showInputMessage="1" showErrorMessage="1" sqref="G52">
      <formula1>"예,아니오"</formula1>
    </dataValidation>
    <dataValidation type="list" allowBlank="1" showInputMessage="1" showErrorMessage="1" sqref="F53">
      <formula1>"개근,결근 있음"</formula1>
    </dataValidation>
    <dataValidation type="list" allowBlank="1" showInputMessage="1" showErrorMessage="1" sqref="G53">
      <formula1>"예,아니오"</formula1>
    </dataValidation>
    <dataValidation type="list" allowBlank="1" showInputMessage="1" showErrorMessage="1" sqref="F54">
      <formula1>"개근,결근 있음"</formula1>
    </dataValidation>
    <dataValidation type="list" allowBlank="1" showInputMessage="1" showErrorMessage="1" sqref="G54">
      <formula1>"예,아니오"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32"/>
  <sheetViews>
    <sheetView workbookViewId="0"/>
  </sheetViews>
  <sheetFormatPr defaultRowHeight="15"/>
  <cols>
    <col min="1" max="1" width="4.7109375" customWidth="1"/>
    <col min="2" max="2" width="16.7109375" customWidth="1"/>
    <col min="3" max="7" width="14.7109375" customWidth="1"/>
  </cols>
  <sheetData>
    <row r="2" spans="2:7">
      <c r="B2" s="1" t="s">
        <v>46</v>
      </c>
    </row>
    <row r="4" spans="2:7">
      <c r="B4" s="12" t="s">
        <v>47</v>
      </c>
      <c r="C4" s="12" t="s">
        <v>28</v>
      </c>
      <c r="D4" s="12" t="s">
        <v>48</v>
      </c>
      <c r="E4" s="12" t="s">
        <v>49</v>
      </c>
      <c r="F4" s="12" t="s">
        <v>50</v>
      </c>
      <c r="G4" s="12" t="s">
        <v>51</v>
      </c>
    </row>
    <row r="5" spans="2:7">
      <c r="B5" s="14">
        <v>15</v>
      </c>
      <c r="C5" s="10">
        <f>MIN(B5/40*8,8)</f>
        <v>0</v>
      </c>
      <c r="D5" s="13">
        <f>ROUND(C5*10030,0)</f>
        <v>0</v>
      </c>
      <c r="E5" s="13">
        <f>ROUND(C5*10320,0)</f>
        <v>0</v>
      </c>
      <c r="F5" s="13">
        <f>ROUND(C5*10500,0)</f>
        <v>0</v>
      </c>
      <c r="G5" s="13">
        <f>ROUND(C5*11000,0)</f>
        <v>0</v>
      </c>
    </row>
    <row r="6" spans="2:7">
      <c r="B6" s="14">
        <v>16</v>
      </c>
      <c r="C6" s="10">
        <f>MIN(B6/40*8,8)</f>
        <v>0</v>
      </c>
      <c r="D6" s="13">
        <f>ROUND(C6*10030,0)</f>
        <v>0</v>
      </c>
      <c r="E6" s="13">
        <f>ROUND(C6*10320,0)</f>
        <v>0</v>
      </c>
      <c r="F6" s="13">
        <f>ROUND(C6*10500,0)</f>
        <v>0</v>
      </c>
      <c r="G6" s="13">
        <f>ROUND(C6*11000,0)</f>
        <v>0</v>
      </c>
    </row>
    <row r="7" spans="2:7">
      <c r="B7" s="14">
        <v>17</v>
      </c>
      <c r="C7" s="10">
        <f>MIN(B7/40*8,8)</f>
        <v>0</v>
      </c>
      <c r="D7" s="13">
        <f>ROUND(C7*10030,0)</f>
        <v>0</v>
      </c>
      <c r="E7" s="13">
        <f>ROUND(C7*10320,0)</f>
        <v>0</v>
      </c>
      <c r="F7" s="13">
        <f>ROUND(C7*10500,0)</f>
        <v>0</v>
      </c>
      <c r="G7" s="13">
        <f>ROUND(C7*11000,0)</f>
        <v>0</v>
      </c>
    </row>
    <row r="8" spans="2:7">
      <c r="B8" s="14">
        <v>18</v>
      </c>
      <c r="C8" s="10">
        <f>MIN(B8/40*8,8)</f>
        <v>0</v>
      </c>
      <c r="D8" s="13">
        <f>ROUND(C8*10030,0)</f>
        <v>0</v>
      </c>
      <c r="E8" s="13">
        <f>ROUND(C8*10320,0)</f>
        <v>0</v>
      </c>
      <c r="F8" s="13">
        <f>ROUND(C8*10500,0)</f>
        <v>0</v>
      </c>
      <c r="G8" s="13">
        <f>ROUND(C8*11000,0)</f>
        <v>0</v>
      </c>
    </row>
    <row r="9" spans="2:7">
      <c r="B9" s="14">
        <v>19</v>
      </c>
      <c r="C9" s="10">
        <f>MIN(B9/40*8,8)</f>
        <v>0</v>
      </c>
      <c r="D9" s="13">
        <f>ROUND(C9*10030,0)</f>
        <v>0</v>
      </c>
      <c r="E9" s="13">
        <f>ROUND(C9*10320,0)</f>
        <v>0</v>
      </c>
      <c r="F9" s="13">
        <f>ROUND(C9*10500,0)</f>
        <v>0</v>
      </c>
      <c r="G9" s="13">
        <f>ROUND(C9*11000,0)</f>
        <v>0</v>
      </c>
    </row>
    <row r="10" spans="2:7">
      <c r="B10" s="14">
        <v>20</v>
      </c>
      <c r="C10" s="10">
        <f>MIN(B10/40*8,8)</f>
        <v>0</v>
      </c>
      <c r="D10" s="13">
        <f>ROUND(C10*10030,0)</f>
        <v>0</v>
      </c>
      <c r="E10" s="13">
        <f>ROUND(C10*10320,0)</f>
        <v>0</v>
      </c>
      <c r="F10" s="13">
        <f>ROUND(C10*10500,0)</f>
        <v>0</v>
      </c>
      <c r="G10" s="13">
        <f>ROUND(C10*11000,0)</f>
        <v>0</v>
      </c>
    </row>
    <row r="11" spans="2:7">
      <c r="B11" s="14">
        <v>21</v>
      </c>
      <c r="C11" s="10">
        <f>MIN(B11/40*8,8)</f>
        <v>0</v>
      </c>
      <c r="D11" s="13">
        <f>ROUND(C11*10030,0)</f>
        <v>0</v>
      </c>
      <c r="E11" s="13">
        <f>ROUND(C11*10320,0)</f>
        <v>0</v>
      </c>
      <c r="F11" s="13">
        <f>ROUND(C11*10500,0)</f>
        <v>0</v>
      </c>
      <c r="G11" s="13">
        <f>ROUND(C11*11000,0)</f>
        <v>0</v>
      </c>
    </row>
    <row r="12" spans="2:7">
      <c r="B12" s="14">
        <v>22</v>
      </c>
      <c r="C12" s="10">
        <f>MIN(B12/40*8,8)</f>
        <v>0</v>
      </c>
      <c r="D12" s="13">
        <f>ROUND(C12*10030,0)</f>
        <v>0</v>
      </c>
      <c r="E12" s="13">
        <f>ROUND(C12*10320,0)</f>
        <v>0</v>
      </c>
      <c r="F12" s="13">
        <f>ROUND(C12*10500,0)</f>
        <v>0</v>
      </c>
      <c r="G12" s="13">
        <f>ROUND(C12*11000,0)</f>
        <v>0</v>
      </c>
    </row>
    <row r="13" spans="2:7">
      <c r="B13" s="14">
        <v>23</v>
      </c>
      <c r="C13" s="10">
        <f>MIN(B13/40*8,8)</f>
        <v>0</v>
      </c>
      <c r="D13" s="13">
        <f>ROUND(C13*10030,0)</f>
        <v>0</v>
      </c>
      <c r="E13" s="13">
        <f>ROUND(C13*10320,0)</f>
        <v>0</v>
      </c>
      <c r="F13" s="13">
        <f>ROUND(C13*10500,0)</f>
        <v>0</v>
      </c>
      <c r="G13" s="13">
        <f>ROUND(C13*11000,0)</f>
        <v>0</v>
      </c>
    </row>
    <row r="14" spans="2:7">
      <c r="B14" s="14">
        <v>24</v>
      </c>
      <c r="C14" s="10">
        <f>MIN(B14/40*8,8)</f>
        <v>0</v>
      </c>
      <c r="D14" s="13">
        <f>ROUND(C14*10030,0)</f>
        <v>0</v>
      </c>
      <c r="E14" s="13">
        <f>ROUND(C14*10320,0)</f>
        <v>0</v>
      </c>
      <c r="F14" s="13">
        <f>ROUND(C14*10500,0)</f>
        <v>0</v>
      </c>
      <c r="G14" s="13">
        <f>ROUND(C14*11000,0)</f>
        <v>0</v>
      </c>
    </row>
    <row r="15" spans="2:7">
      <c r="B15" s="14">
        <v>25</v>
      </c>
      <c r="C15" s="10">
        <f>MIN(B15/40*8,8)</f>
        <v>0</v>
      </c>
      <c r="D15" s="13">
        <f>ROUND(C15*10030,0)</f>
        <v>0</v>
      </c>
      <c r="E15" s="13">
        <f>ROUND(C15*10320,0)</f>
        <v>0</v>
      </c>
      <c r="F15" s="13">
        <f>ROUND(C15*10500,0)</f>
        <v>0</v>
      </c>
      <c r="G15" s="13">
        <f>ROUND(C15*11000,0)</f>
        <v>0</v>
      </c>
    </row>
    <row r="16" spans="2:7">
      <c r="B16" s="14">
        <v>26</v>
      </c>
      <c r="C16" s="10">
        <f>MIN(B16/40*8,8)</f>
        <v>0</v>
      </c>
      <c r="D16" s="13">
        <f>ROUND(C16*10030,0)</f>
        <v>0</v>
      </c>
      <c r="E16" s="13">
        <f>ROUND(C16*10320,0)</f>
        <v>0</v>
      </c>
      <c r="F16" s="13">
        <f>ROUND(C16*10500,0)</f>
        <v>0</v>
      </c>
      <c r="G16" s="13">
        <f>ROUND(C16*11000,0)</f>
        <v>0</v>
      </c>
    </row>
    <row r="17" spans="2:7">
      <c r="B17" s="14">
        <v>27</v>
      </c>
      <c r="C17" s="10">
        <f>MIN(B17/40*8,8)</f>
        <v>0</v>
      </c>
      <c r="D17" s="13">
        <f>ROUND(C17*10030,0)</f>
        <v>0</v>
      </c>
      <c r="E17" s="13">
        <f>ROUND(C17*10320,0)</f>
        <v>0</v>
      </c>
      <c r="F17" s="13">
        <f>ROUND(C17*10500,0)</f>
        <v>0</v>
      </c>
      <c r="G17" s="13">
        <f>ROUND(C17*11000,0)</f>
        <v>0</v>
      </c>
    </row>
    <row r="18" spans="2:7">
      <c r="B18" s="14">
        <v>28</v>
      </c>
      <c r="C18" s="10">
        <f>MIN(B18/40*8,8)</f>
        <v>0</v>
      </c>
      <c r="D18" s="13">
        <f>ROUND(C18*10030,0)</f>
        <v>0</v>
      </c>
      <c r="E18" s="13">
        <f>ROUND(C18*10320,0)</f>
        <v>0</v>
      </c>
      <c r="F18" s="13">
        <f>ROUND(C18*10500,0)</f>
        <v>0</v>
      </c>
      <c r="G18" s="13">
        <f>ROUND(C18*11000,0)</f>
        <v>0</v>
      </c>
    </row>
    <row r="19" spans="2:7">
      <c r="B19" s="14">
        <v>29</v>
      </c>
      <c r="C19" s="10">
        <f>MIN(B19/40*8,8)</f>
        <v>0</v>
      </c>
      <c r="D19" s="13">
        <f>ROUND(C19*10030,0)</f>
        <v>0</v>
      </c>
      <c r="E19" s="13">
        <f>ROUND(C19*10320,0)</f>
        <v>0</v>
      </c>
      <c r="F19" s="13">
        <f>ROUND(C19*10500,0)</f>
        <v>0</v>
      </c>
      <c r="G19" s="13">
        <f>ROUND(C19*11000,0)</f>
        <v>0</v>
      </c>
    </row>
    <row r="20" spans="2:7">
      <c r="B20" s="14">
        <v>30</v>
      </c>
      <c r="C20" s="10">
        <f>MIN(B20/40*8,8)</f>
        <v>0</v>
      </c>
      <c r="D20" s="13">
        <f>ROUND(C20*10030,0)</f>
        <v>0</v>
      </c>
      <c r="E20" s="13">
        <f>ROUND(C20*10320,0)</f>
        <v>0</v>
      </c>
      <c r="F20" s="13">
        <f>ROUND(C20*10500,0)</f>
        <v>0</v>
      </c>
      <c r="G20" s="13">
        <f>ROUND(C20*11000,0)</f>
        <v>0</v>
      </c>
    </row>
    <row r="21" spans="2:7">
      <c r="B21" s="14">
        <v>31</v>
      </c>
      <c r="C21" s="10">
        <f>MIN(B21/40*8,8)</f>
        <v>0</v>
      </c>
      <c r="D21" s="13">
        <f>ROUND(C21*10030,0)</f>
        <v>0</v>
      </c>
      <c r="E21" s="13">
        <f>ROUND(C21*10320,0)</f>
        <v>0</v>
      </c>
      <c r="F21" s="13">
        <f>ROUND(C21*10500,0)</f>
        <v>0</v>
      </c>
      <c r="G21" s="13">
        <f>ROUND(C21*11000,0)</f>
        <v>0</v>
      </c>
    </row>
    <row r="22" spans="2:7">
      <c r="B22" s="14">
        <v>32</v>
      </c>
      <c r="C22" s="10">
        <f>MIN(B22/40*8,8)</f>
        <v>0</v>
      </c>
      <c r="D22" s="13">
        <f>ROUND(C22*10030,0)</f>
        <v>0</v>
      </c>
      <c r="E22" s="13">
        <f>ROUND(C22*10320,0)</f>
        <v>0</v>
      </c>
      <c r="F22" s="13">
        <f>ROUND(C22*10500,0)</f>
        <v>0</v>
      </c>
      <c r="G22" s="13">
        <f>ROUND(C22*11000,0)</f>
        <v>0</v>
      </c>
    </row>
    <row r="23" spans="2:7">
      <c r="B23" s="14">
        <v>33</v>
      </c>
      <c r="C23" s="10">
        <f>MIN(B23/40*8,8)</f>
        <v>0</v>
      </c>
      <c r="D23" s="13">
        <f>ROUND(C23*10030,0)</f>
        <v>0</v>
      </c>
      <c r="E23" s="13">
        <f>ROUND(C23*10320,0)</f>
        <v>0</v>
      </c>
      <c r="F23" s="13">
        <f>ROUND(C23*10500,0)</f>
        <v>0</v>
      </c>
      <c r="G23" s="13">
        <f>ROUND(C23*11000,0)</f>
        <v>0</v>
      </c>
    </row>
    <row r="24" spans="2:7">
      <c r="B24" s="14">
        <v>34</v>
      </c>
      <c r="C24" s="10">
        <f>MIN(B24/40*8,8)</f>
        <v>0</v>
      </c>
      <c r="D24" s="13">
        <f>ROUND(C24*10030,0)</f>
        <v>0</v>
      </c>
      <c r="E24" s="13">
        <f>ROUND(C24*10320,0)</f>
        <v>0</v>
      </c>
      <c r="F24" s="13">
        <f>ROUND(C24*10500,0)</f>
        <v>0</v>
      </c>
      <c r="G24" s="13">
        <f>ROUND(C24*11000,0)</f>
        <v>0</v>
      </c>
    </row>
    <row r="25" spans="2:7">
      <c r="B25" s="14">
        <v>35</v>
      </c>
      <c r="C25" s="10">
        <f>MIN(B25/40*8,8)</f>
        <v>0</v>
      </c>
      <c r="D25" s="13">
        <f>ROUND(C25*10030,0)</f>
        <v>0</v>
      </c>
      <c r="E25" s="13">
        <f>ROUND(C25*10320,0)</f>
        <v>0</v>
      </c>
      <c r="F25" s="13">
        <f>ROUND(C25*10500,0)</f>
        <v>0</v>
      </c>
      <c r="G25" s="13">
        <f>ROUND(C25*11000,0)</f>
        <v>0</v>
      </c>
    </row>
    <row r="26" spans="2:7">
      <c r="B26" s="14">
        <v>36</v>
      </c>
      <c r="C26" s="10">
        <f>MIN(B26/40*8,8)</f>
        <v>0</v>
      </c>
      <c r="D26" s="13">
        <f>ROUND(C26*10030,0)</f>
        <v>0</v>
      </c>
      <c r="E26" s="13">
        <f>ROUND(C26*10320,0)</f>
        <v>0</v>
      </c>
      <c r="F26" s="13">
        <f>ROUND(C26*10500,0)</f>
        <v>0</v>
      </c>
      <c r="G26" s="13">
        <f>ROUND(C26*11000,0)</f>
        <v>0</v>
      </c>
    </row>
    <row r="27" spans="2:7">
      <c r="B27" s="14">
        <v>37</v>
      </c>
      <c r="C27" s="10">
        <f>MIN(B27/40*8,8)</f>
        <v>0</v>
      </c>
      <c r="D27" s="13">
        <f>ROUND(C27*10030,0)</f>
        <v>0</v>
      </c>
      <c r="E27" s="13">
        <f>ROUND(C27*10320,0)</f>
        <v>0</v>
      </c>
      <c r="F27" s="13">
        <f>ROUND(C27*10500,0)</f>
        <v>0</v>
      </c>
      <c r="G27" s="13">
        <f>ROUND(C27*11000,0)</f>
        <v>0</v>
      </c>
    </row>
    <row r="28" spans="2:7">
      <c r="B28" s="14">
        <v>38</v>
      </c>
      <c r="C28" s="10">
        <f>MIN(B28/40*8,8)</f>
        <v>0</v>
      </c>
      <c r="D28" s="13">
        <f>ROUND(C28*10030,0)</f>
        <v>0</v>
      </c>
      <c r="E28" s="13">
        <f>ROUND(C28*10320,0)</f>
        <v>0</v>
      </c>
      <c r="F28" s="13">
        <f>ROUND(C28*10500,0)</f>
        <v>0</v>
      </c>
      <c r="G28" s="13">
        <f>ROUND(C28*11000,0)</f>
        <v>0</v>
      </c>
    </row>
    <row r="29" spans="2:7">
      <c r="B29" s="14">
        <v>39</v>
      </c>
      <c r="C29" s="10">
        <f>MIN(B29/40*8,8)</f>
        <v>0</v>
      </c>
      <c r="D29" s="13">
        <f>ROUND(C29*10030,0)</f>
        <v>0</v>
      </c>
      <c r="E29" s="13">
        <f>ROUND(C29*10320,0)</f>
        <v>0</v>
      </c>
      <c r="F29" s="13">
        <f>ROUND(C29*10500,0)</f>
        <v>0</v>
      </c>
      <c r="G29" s="13">
        <f>ROUND(C29*11000,0)</f>
        <v>0</v>
      </c>
    </row>
    <row r="30" spans="2:7">
      <c r="B30" s="14">
        <v>40</v>
      </c>
      <c r="C30" s="10">
        <f>MIN(B30/40*8,8)</f>
        <v>0</v>
      </c>
      <c r="D30" s="13">
        <f>ROUND(C30*10030,0)</f>
        <v>0</v>
      </c>
      <c r="E30" s="13">
        <f>ROUND(C30*10320,0)</f>
        <v>0</v>
      </c>
      <c r="F30" s="13">
        <f>ROUND(C30*10500,0)</f>
        <v>0</v>
      </c>
      <c r="G30" s="13">
        <f>ROUND(C30*11000,0)</f>
        <v>0</v>
      </c>
    </row>
    <row r="32" spans="2:7">
      <c r="B32" s="2" t="s">
        <v>52</v>
      </c>
      <c r="C32" s="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7"/>
  <sheetViews>
    <sheetView workbookViewId="0"/>
  </sheetViews>
  <sheetFormatPr defaultRowHeight="15"/>
  <cols>
    <col min="1" max="1" width="4.7109375" customWidth="1"/>
    <col min="2" max="2" width="28.7109375" customWidth="1"/>
    <col min="3" max="3" width="90.7109375" customWidth="1"/>
  </cols>
  <sheetData>
    <row r="2" spans="2:3">
      <c r="B2" s="1" t="s">
        <v>54</v>
      </c>
    </row>
    <row r="5" spans="2:3" ht="58" customHeight="1">
      <c r="B5" s="2" t="s">
        <v>55</v>
      </c>
      <c r="C5" s="11" t="s">
        <v>56</v>
      </c>
    </row>
    <row r="6" spans="2:3" ht="58" customHeight="1">
      <c r="B6" s="2" t="s">
        <v>57</v>
      </c>
      <c r="C6" s="11" t="s">
        <v>58</v>
      </c>
    </row>
    <row r="7" spans="2:3" ht="58" customHeight="1">
      <c r="B7" s="2" t="s">
        <v>59</v>
      </c>
      <c r="C7" s="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안내</vt:lpstr>
      <vt:lpstr>간편계산</vt:lpstr>
      <vt:lpstr>직원별계산</vt:lpstr>
      <vt:lpstr>빠른계산표</vt:lpstr>
      <vt:lpstr>AI문구도우미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소상공인 AI 주휴수당 계산기 v1</dc:title>
  <dc:subject>주휴수당 계산 보조 템플릿</dc:subject>
  <dc:creator>Hermes Agent</dc:creator>
  <dc:description>참고용 계산기. 최종 급여 반영 전 근로계약서와 근무기록 확인 필요.</dc:description>
  <cp:lastModifiedBy>Hermes Agent</cp:lastModifiedBy>
  <dcterms:created xsi:type="dcterms:W3CDTF">2026-07-17T11:12:57Z</dcterms:created>
  <dcterms:modified xsi:type="dcterms:W3CDTF">2026-07-17T11:12:57Z</dcterms:modified>
</cp:coreProperties>
</file>